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2312" windowHeight="8520" activeTab="0"/>
  </bookViews>
  <sheets>
    <sheet name="KH đầu Năm 2022" sheetId="1" r:id="rId1"/>
  </sheets>
  <definedNames>
    <definedName name="_xlnm.Print_Titles" localSheetId="0">'KH đầu Năm 2022'!$13:$14</definedName>
  </definedNames>
  <calcPr fullCalcOnLoad="1"/>
</workbook>
</file>

<file path=xl/sharedStrings.xml><?xml version="1.0" encoding="utf-8"?>
<sst xmlns="http://schemas.openxmlformats.org/spreadsheetml/2006/main" count="114" uniqueCount="104">
  <si>
    <t>Biểu số 3 - Ban hành kèm theo Thông tư số 90 ngày 28 tháng 9 năm 2018 của Bộ Tài chính</t>
  </si>
  <si>
    <t>Chương: 622</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</si>
  <si>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</si>
  <si>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</si>
  <si>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</si>
  <si>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STT</t>
  </si>
  <si>
    <t>Nội dung</t>
  </si>
  <si>
    <t>Dự toán năm</t>
  </si>
  <si>
    <t>Ước thực hiện quý/6 tháng/năm</t>
  </si>
  <si>
    <t>Ước thực hiện/Dự toán năm (tỷ lệ %)</t>
  </si>
  <si>
    <t>Ước thực hiện quý (6 tháng, năm) này so với cùng kỳ năm trước (tỷ lệ %)</t>
  </si>
  <si>
    <t>A</t>
  </si>
  <si>
    <t>Dự toán chi ngân sách nhà nước</t>
  </si>
  <si>
    <t>I</t>
  </si>
  <si>
    <t>Nguồn ngân sách trong nước</t>
  </si>
  <si>
    <t>Chi sự nghiệp giáo dục, đào tạo và dạy nghề</t>
  </si>
  <si>
    <t>Kinh phí nhiệm vụ thường xuyên (nguồn 13)</t>
  </si>
  <si>
    <t xml:space="preserve"> Mục 6000: Tiền lương</t>
  </si>
  <si>
    <t>Tiểu mục 6001: Lương ngạch, bậc theo quỹ lương duyệt</t>
  </si>
  <si>
    <t>Mục 6050: Tiền công trả cho người lao động TX theo HĐ</t>
  </si>
  <si>
    <t>Tiểu mục 6099: Tiền công trả GV hợp đồng</t>
  </si>
  <si>
    <t xml:space="preserve"> Mục 6100: Phụ cấp lương</t>
  </si>
  <si>
    <t>Tiểu mục 6101: Phụ cấp chức vụ</t>
  </si>
  <si>
    <t>Tiểu mục 6105: Phụ cấp làm thêm giờ</t>
  </si>
  <si>
    <t>Tiểu mục 6107: Phụ cấp TVTB</t>
  </si>
  <si>
    <t>Tiểu mục 6112: Phụ cấp ưu đãi nghề</t>
  </si>
  <si>
    <t>Tiểu mục 6113: Phụ cấp trách nhiệm theo nghề, công việc</t>
  </si>
  <si>
    <t>Tiểu mục 6115: Phụ cấp thâm niên theo nghề, phụ cấp vượt khung</t>
  </si>
  <si>
    <t xml:space="preserve"> Mục 6250: Phúc lợi tập thể</t>
  </si>
  <si>
    <t xml:space="preserve"> Tiểu mục 6257: Tiền nước uống</t>
  </si>
  <si>
    <t>Mục 6300: Các khoản đóng góp</t>
  </si>
  <si>
    <t>Tiểu mục 6301: Bảo hiểm xã hội</t>
  </si>
  <si>
    <t>Tiểu mục 6302: Bảo hiểm y tế</t>
  </si>
  <si>
    <t>Tiểu mục 6303: Kinh phí công đoàn</t>
  </si>
  <si>
    <t>Tiểu mục 6304: Bảo hiểm thất nghiệp</t>
  </si>
  <si>
    <t>Mục 6400: Các khoản thanh toán khác cho cá nhân</t>
  </si>
  <si>
    <t>Tiểu mục 6404: Chi thu nhập tăng thêm</t>
  </si>
  <si>
    <t>Mục 6500: Thanh toán dịch vụ công cộng</t>
  </si>
  <si>
    <t>Tiểu mục 6501: Thanh toán tiền điện</t>
  </si>
  <si>
    <t>Tiểu mục 6502: Thanh toán tiền nước</t>
  </si>
  <si>
    <t>Mục 6550: Vật tư văn phòng</t>
  </si>
  <si>
    <t>Tiểu mục 6551: Văn phòng phẩm</t>
  </si>
  <si>
    <t>Tiểu mục 6552: Mua sắm công cụ, dụng cụ văn phòng</t>
  </si>
  <si>
    <t>Tiểu mục 6553: Khoán văn phòng phẩm</t>
  </si>
  <si>
    <t>Tiểu mục 6599: Vật tư văn phòng khác</t>
  </si>
  <si>
    <t>Mục 6600: Thông tin, tuyên truyền, liên lạc</t>
  </si>
  <si>
    <t>Tiểu mục 6601: Cước phí điện thoại trong nước</t>
  </si>
  <si>
    <t>Tiểu mục 6605: Cước Internet</t>
  </si>
  <si>
    <t>Tiểu mục 6608: Chi ấn phẩm, sách, báo tạp chí thư viện</t>
  </si>
  <si>
    <t>Mục 6650: Hội nghị</t>
  </si>
  <si>
    <t>Tiểu mục 6652: Chi chuyên đề cấp cụm</t>
  </si>
  <si>
    <t>Tiểu mục 6657: Chi thuê mướn phục vụ hội nghị VC lao động</t>
  </si>
  <si>
    <t>Tiểu mục 6699: Chi mua nước, hoa phục vụ hội nghị viên chức lao động</t>
  </si>
  <si>
    <t>Mục 6700: Công tác phí</t>
  </si>
  <si>
    <t>Tiểu mục 6701: Tiền vé tàu xe</t>
  </si>
  <si>
    <t>Tiểu mục 6702: Phụ cấp công tác phí</t>
  </si>
  <si>
    <t>Tiểu mục 6703: Thuê phòng ngủ</t>
  </si>
  <si>
    <t>Tiểu mục 6704: Khoán công tác phí</t>
  </si>
  <si>
    <t>Mục 6750: Chi phí thuê mướn</t>
  </si>
  <si>
    <t>Tiểu mục 6751: Thuê phương tiện vận chuyển</t>
  </si>
  <si>
    <t>Tiểu mục 6757: Thuê lao công bảo vệ</t>
  </si>
  <si>
    <t>Mục 6900: Sửa chữa tài sản phục vụ công tác chuyên môn và duy tu, bảo dưỡng các công trình cơ sở hạ tầng từ kinh phí thường xuyên</t>
  </si>
  <si>
    <t>Tiểu mục 6912: Thiết bị công nghệ thông tin</t>
  </si>
  <si>
    <t>Tiểu mục 6913: Thiết bị văn phòng</t>
  </si>
  <si>
    <t>Tiểu mục 6921: Đường nước</t>
  </si>
  <si>
    <t>Mục 6950: Mua sắm tài sảm phục vụ công tác chuyên môn</t>
  </si>
  <si>
    <t>Mục 7000: Chi phí nghiệp vụ CM của từng ngành</t>
  </si>
  <si>
    <t>Tiểu mục 7001: Chi mua hàng hóa phục vụ chuyên môn</t>
  </si>
  <si>
    <t xml:space="preserve">Tiểu mục 7004: Chi mua trang phục </t>
  </si>
  <si>
    <t>Tiểu mục 7012: Chi phí hoạt động nghiệp vụ chuyên môn</t>
  </si>
  <si>
    <t>Tiểu mục 7049: Chi phí hoạt động nghiệp vụ chuyên môn khác</t>
  </si>
  <si>
    <t>Mục 7750: Chi khác</t>
  </si>
  <si>
    <t>Tiểu mục 7756: Chi lệ phí quản lý phần mềm</t>
  </si>
  <si>
    <t>Tiểu mục 7761: Chi tiếp khách</t>
  </si>
  <si>
    <t>Tiểu mục 7799: Chi các khoản khác (các ngày kỷ niện, ngày lễ)</t>
  </si>
  <si>
    <t>Kinh phí thực hiện cải cách tiền lương (nguồn 14)</t>
  </si>
  <si>
    <t>Kinh phí nhiệm vụ không thường xuyên (nguồn 12)</t>
  </si>
  <si>
    <t>Tiểu mục 6149: Phụ cấp GV dạy thể dục, GV dạy khuyết tật</t>
  </si>
  <si>
    <t xml:space="preserve"> Mục 6150: Chi chế độ học sinh</t>
  </si>
  <si>
    <t>Tiểu mục 6157: Chi chế độ chi phí học tập cho học sinh</t>
  </si>
  <si>
    <t>Độc lập - Tự do - Hạnh phúc</t>
  </si>
  <si>
    <t>CỘNG HÒA XÃ HỘI CHỦ NGHĨA VIỆT NAM</t>
  </si>
  <si>
    <t xml:space="preserve"> </t>
  </si>
  <si>
    <t>Thủ trưởng đơn vị</t>
  </si>
  <si>
    <t>(Chữ ký, dấu)</t>
  </si>
  <si>
    <t>1.1</t>
  </si>
  <si>
    <t>1.3</t>
  </si>
  <si>
    <t>Tiểu mục 7049: Chi hội khỏe phù đổng</t>
  </si>
  <si>
    <t>Tiểu mục 6949: Các công trình hạ tầng cơ sở  (Khu vệ sinh học sinh, rào dây thép gai, hệ thống điện)</t>
  </si>
  <si>
    <t>Tiểu mục 6955: Mua tài sản thiết bị văn phòng</t>
  </si>
  <si>
    <t xml:space="preserve">Đơn vị: Trường Tiểu học Nguyễn Bình </t>
  </si>
  <si>
    <t>Tiểu mục 6799: Chi thuê khác</t>
  </si>
  <si>
    <t>Tiểu mục 6907: Nhà cửa</t>
  </si>
  <si>
    <t>Tiểu mục 6999: Mua tài sản thiết bị khác</t>
  </si>
  <si>
    <t>Nguyễn Thị Phương Hoa</t>
  </si>
  <si>
    <t xml:space="preserve">Người lập </t>
  </si>
  <si>
    <t xml:space="preserve">Lê Thị Yên </t>
  </si>
  <si>
    <t>Tiểu mục 6956: Các thiết bị công nghệ thông tin</t>
  </si>
  <si>
    <t>Tiểu mục 7004: Chi trang phục GV thể dục</t>
  </si>
  <si>
    <t xml:space="preserve"> Mục 6400: Các khoản thanh toán khác cho cá nhân</t>
  </si>
  <si>
    <t>Tiểu mục 6449: Chi khác</t>
  </si>
  <si>
    <t>Năm 2023</t>
  </si>
  <si>
    <t>,,</t>
  </si>
  <si>
    <t>Quảng Yên, ngày  03  tháng 01 năm 2023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</si>
</sst>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00000"/>
    <numFmt numFmtId="189" formatCode="0.000000"/>
    <numFmt numFmtId="190" formatCode="0.00000"/>
    <numFmt numFmtId="191" formatCode="0.0000"/>
    <numFmt numFmtId="192" formatCode="0.000"/>
    <numFmt numFmtId="193" formatCode="0.0"/>
    <numFmt numFmtId="194" formatCode="&quot;Yes&quot;;&quot;Yes&quot;;&quot;No&quot;"/>
    <numFmt numFmtId="195" formatCode="&quot;True&quot;;&quot;True&quot;;&quot;False&quot;"/>
    <numFmt numFmtId="196" formatCode="&quot;On&quot;;&quot;On&quot;;&quot;Off&quot;"/>
    <numFmt numFmtId="197" formatCode="[$€-2]\ #,##0.00_);[Red]\([$€-2]\ #,##0.00\)"/>
  </numFmts>
  <fonts count="60">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1"/>
    </font>
    <font>
      <sz val="12"/>
      <color indexed="8"/>
      <name val="Times New Roman"/>
      <family val="1"/>
    </font>
    <font>
      <b/>
      <sz val="12"/>
      <color indexed="8"/>
      <name val="Times New Roman"/>
      <family val="1"/>
    </font>
    <font>
      <b/>
      <u val="single"/>
      <sz val="12"/>
      <color indexed="8"/>
      <name val="Times New Roman"/>
      <family val="1"/>
    </font>
    <font>
      <b/>
      <sz val="16"/>
      <color indexed="8"/>
      <name val="Times New Roman"/>
      <family val="1"/>
    </font>
    <font>
      <b/>
      <sz val="10"/>
      <color indexed="8"/>
      <name val="Times New Roman"/>
      <family val="1"/>
    </font>
    <font>
      <sz val="10"/>
      <color indexed="8"/>
      <name val="Times New Roman"/>
      <family val="1"/>
    </font>
    <font>
      <b/>
      <sz val="9.75"/>
      <color indexed="8"/>
      <name val="Times New Roman"/>
      <family val="1"/>
    </font>
    <font>
      <sz val="9.75"/>
      <color indexed="8"/>
      <name val="Times New Roman"/>
      <family val="1"/>
    </font>
    <font>
      <sz val="12"/>
      <name val="Times New Roman"/>
      <family val="1"/>
    </font>
    <font>
      <b/>
      <sz val="12"/>
      <name val="Times New Roman"/>
      <family val="1"/>
    </font>
    <font>
      <sz val="11"/>
      <name val="Times New Roman"/>
      <family val="1"/>
    </font>
    <font>
      <b/>
      <sz val="11"/>
      <name val="Times New Roman"/>
      <family val="1"/>
    </font>
    <font>
      <b/>
      <sz val="12"/>
      <color indexed="8"/>
      <name val="Arial Narrow"/>
      <family val="2"/>
    </font>
    <font>
      <sz val="12"/>
      <color indexed="8"/>
      <name val="Arial Narrow"/>
      <family val="2"/>
    </font>
    <font>
      <b/>
      <sz val="10"/>
      <color indexed="8"/>
      <name val="Arial"/>
      <family val="2"/>
    </font>
    <font>
      <i/>
      <sz val="13"/>
      <color indexed="8"/>
      <name val="Times New Roman"/>
      <family val="1"/>
    </font>
    <font>
      <i/>
      <sz val="14"/>
      <color indexed="8"/>
      <name val="Times New Roman"/>
      <family val="1"/>
    </font>
    <font>
      <b/>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57">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3" fillId="0" borderId="0">
      <alignment/>
      <protection/>
    </xf>
    <xf numFmtId="0" fontId="0" fillId="32" borderId="7" applyNumberFormat="0" applyFont="0" applyAlignment="0" applyProtection="0"/>
    <xf numFmtId="0" fontId="54" fillId="27"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1" fillId="0" borderId="0" xfId="0" applyNumberFormat="1" applyFont="1" applyFill="1" applyBorder="1" applyAlignment="1" applyProtection="1">
      <alignment horizontal="left"/>
      <protection locked="0"/>
    </xf>
    <xf numFmtId="3" fontId="1" fillId="0" borderId="0" xfId="0" applyNumberFormat="1" applyFont="1" applyFill="1" applyBorder="1" applyAlignment="1" applyProtection="1">
      <alignment horizontal="left"/>
      <protection locked="0"/>
    </xf>
    <xf numFmtId="0" fontId="4" fillId="33" borderId="0" xfId="0" applyFont="1" applyFill="1" applyAlignment="1" applyProtection="1">
      <alignment horizontal="right" vertical="top" wrapText="1" shrinkToFit="1"/>
      <protection locked="0"/>
    </xf>
    <xf numFmtId="3" fontId="58" fillId="34" borderId="10" xfId="0" applyNumberFormat="1" applyFont="1" applyFill="1" applyBorder="1" applyAlignment="1">
      <alignment horizontal="right" vertical="center" wrapText="1"/>
    </xf>
    <xf numFmtId="3" fontId="59" fillId="34" borderId="10" xfId="0" applyNumberFormat="1" applyFont="1" applyFill="1" applyBorder="1" applyAlignment="1">
      <alignment horizontal="right" vertical="center" wrapText="1"/>
    </xf>
    <xf numFmtId="0" fontId="13" fillId="34" borderId="10" xfId="51" applyFont="1" applyFill="1" applyBorder="1" applyAlignment="1">
      <alignment vertical="center" wrapText="1"/>
      <protection/>
    </xf>
    <xf numFmtId="0" fontId="14" fillId="34" borderId="10" xfId="51" applyFont="1" applyFill="1" applyBorder="1" applyAlignment="1">
      <alignment vertical="center" wrapText="1"/>
      <protection/>
    </xf>
    <xf numFmtId="3" fontId="59" fillId="34" borderId="11" xfId="0" applyNumberFormat="1" applyFont="1" applyFill="1" applyBorder="1" applyAlignment="1">
      <alignment horizontal="right" vertical="center" wrapText="1"/>
    </xf>
    <xf numFmtId="3" fontId="58" fillId="34" borderId="11" xfId="0" applyNumberFormat="1" applyFont="1" applyFill="1" applyBorder="1" applyAlignment="1">
      <alignment horizontal="right" vertical="center" wrapText="1"/>
    </xf>
    <xf numFmtId="0" fontId="13" fillId="34" borderId="11" xfId="51" applyFont="1" applyFill="1" applyBorder="1" applyAlignment="1">
      <alignment vertical="center" wrapText="1"/>
      <protection/>
    </xf>
    <xf numFmtId="0" fontId="15" fillId="34" borderId="10" xfId="51" applyFont="1" applyFill="1" applyBorder="1" applyAlignment="1">
      <alignment vertical="center" wrapText="1"/>
      <protection/>
    </xf>
    <xf numFmtId="0" fontId="16" fillId="34" borderId="10" xfId="51" applyFont="1" applyFill="1" applyBorder="1" applyAlignment="1">
      <alignment vertical="center" wrapText="1"/>
      <protection/>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protection locked="0"/>
    </xf>
    <xf numFmtId="0" fontId="11" fillId="35" borderId="12" xfId="0" applyFont="1" applyFill="1" applyBorder="1" applyAlignment="1" applyProtection="1">
      <alignment horizontal="center" vertical="center" wrapText="1" shrinkToFit="1"/>
      <protection locked="0"/>
    </xf>
    <xf numFmtId="0" fontId="58" fillId="36" borderId="10" xfId="0" applyFont="1" applyFill="1" applyBorder="1" applyAlignment="1">
      <alignment vertical="center" wrapText="1"/>
    </xf>
    <xf numFmtId="3" fontId="58" fillId="36" borderId="10" xfId="0" applyNumberFormat="1" applyFont="1" applyFill="1" applyBorder="1" applyAlignment="1">
      <alignment horizontal="right" vertical="center" wrapText="1"/>
    </xf>
    <xf numFmtId="3" fontId="17" fillId="35" borderId="12" xfId="0" applyNumberFormat="1" applyFont="1" applyFill="1" applyBorder="1" applyAlignment="1" applyProtection="1">
      <alignment horizontal="right" vertical="center" wrapText="1" shrinkToFit="1"/>
      <protection locked="0"/>
    </xf>
    <xf numFmtId="0" fontId="19" fillId="36" borderId="0" xfId="0" applyNumberFormat="1" applyFont="1" applyFill="1" applyBorder="1" applyAlignment="1" applyProtection="1">
      <alignment horizontal="left"/>
      <protection locked="0"/>
    </xf>
    <xf numFmtId="1" fontId="17" fillId="35" borderId="12" xfId="0" applyNumberFormat="1" applyFont="1" applyFill="1" applyBorder="1" applyAlignment="1" applyProtection="1">
      <alignment horizontal="right" vertical="center" wrapText="1" shrinkToFit="1"/>
      <protection locked="0"/>
    </xf>
    <xf numFmtId="1" fontId="17" fillId="35" borderId="13" xfId="0" applyNumberFormat="1" applyFont="1" applyFill="1" applyBorder="1" applyAlignment="1" applyProtection="1">
      <alignment horizontal="right" vertical="center" wrapText="1" shrinkToFit="1"/>
      <protection locked="0"/>
    </xf>
    <xf numFmtId="0" fontId="6" fillId="33" borderId="0" xfId="0" applyFont="1" applyFill="1" applyAlignment="1" applyProtection="1">
      <alignment vertical="center" wrapText="1" shrinkToFit="1"/>
      <protection locked="0"/>
    </xf>
    <xf numFmtId="3" fontId="59" fillId="34" borderId="10" xfId="0" applyNumberFormat="1" applyFont="1" applyFill="1" applyBorder="1" applyAlignment="1">
      <alignment horizontal="right" vertical="center" wrapText="1"/>
    </xf>
    <xf numFmtId="3" fontId="6" fillId="37" borderId="12" xfId="0" applyNumberFormat="1" applyFont="1" applyFill="1" applyBorder="1" applyAlignment="1" applyProtection="1">
      <alignment horizontal="center" vertical="center" wrapText="1" shrinkToFit="1"/>
      <protection locked="0"/>
    </xf>
    <xf numFmtId="3" fontId="10" fillId="37" borderId="12" xfId="0" applyNumberFormat="1" applyFont="1" applyFill="1" applyBorder="1" applyAlignment="1" applyProtection="1">
      <alignment horizontal="center" vertical="center" wrapText="1" shrinkToFit="1"/>
      <protection locked="0"/>
    </xf>
    <xf numFmtId="3" fontId="6" fillId="37" borderId="12" xfId="0" applyNumberFormat="1" applyFont="1" applyFill="1" applyBorder="1" applyAlignment="1" applyProtection="1">
      <alignment horizontal="right" vertical="center" wrapText="1" shrinkToFit="1"/>
      <protection locked="0"/>
    </xf>
    <xf numFmtId="0" fontId="1" fillId="34" borderId="0" xfId="0" applyNumberFormat="1" applyFont="1" applyFill="1" applyBorder="1" applyAlignment="1" applyProtection="1">
      <alignment/>
      <protection locked="0"/>
    </xf>
    <xf numFmtId="0" fontId="6" fillId="34" borderId="0" xfId="0" applyNumberFormat="1" applyFont="1" applyFill="1" applyBorder="1" applyAlignment="1" applyProtection="1">
      <alignment/>
      <protection locked="0"/>
    </xf>
    <xf numFmtId="3" fontId="6" fillId="34" borderId="0" xfId="0" applyNumberFormat="1" applyFont="1" applyFill="1" applyBorder="1" applyAlignment="1" applyProtection="1">
      <alignment horizontal="left"/>
      <protection locked="0"/>
    </xf>
    <xf numFmtId="0" fontId="6" fillId="37" borderId="13" xfId="0" applyFont="1" applyFill="1" applyBorder="1" applyAlignment="1" applyProtection="1">
      <alignment horizontal="center" vertical="center" wrapText="1" shrinkToFit="1"/>
      <protection locked="0"/>
    </xf>
    <xf numFmtId="0" fontId="6" fillId="37" borderId="14" xfId="0" applyFont="1" applyFill="1" applyBorder="1" applyAlignment="1" applyProtection="1">
      <alignment horizontal="center" vertical="center" wrapText="1" shrinkToFit="1"/>
      <protection locked="0"/>
    </xf>
    <xf numFmtId="0" fontId="6" fillId="37" borderId="12" xfId="0" applyFont="1" applyFill="1" applyBorder="1" applyAlignment="1" applyProtection="1">
      <alignment horizontal="center" vertical="center" wrapText="1" shrinkToFit="1"/>
      <protection locked="0"/>
    </xf>
    <xf numFmtId="0" fontId="10" fillId="37" borderId="13" xfId="0" applyFont="1" applyFill="1" applyBorder="1" applyAlignment="1" applyProtection="1">
      <alignment horizontal="center" vertical="center" wrapText="1" shrinkToFit="1"/>
      <protection locked="0"/>
    </xf>
    <xf numFmtId="0" fontId="10" fillId="37" borderId="14" xfId="0" applyFont="1" applyFill="1" applyBorder="1" applyAlignment="1" applyProtection="1">
      <alignment horizontal="center" vertical="center" wrapText="1" shrinkToFit="1"/>
      <protection locked="0"/>
    </xf>
    <xf numFmtId="3" fontId="5" fillId="37" borderId="12" xfId="0" applyNumberFormat="1" applyFont="1" applyFill="1" applyBorder="1" applyAlignment="1" applyProtection="1">
      <alignment horizontal="center" vertical="center" wrapText="1" shrinkToFit="1"/>
      <protection locked="0"/>
    </xf>
    <xf numFmtId="0" fontId="5" fillId="37" borderId="12" xfId="0" applyFont="1" applyFill="1" applyBorder="1" applyAlignment="1" applyProtection="1">
      <alignment horizontal="center" vertical="center" wrapText="1" shrinkToFit="1"/>
      <protection locked="0"/>
    </xf>
    <xf numFmtId="0" fontId="5" fillId="37" borderId="13" xfId="0" applyFont="1" applyFill="1" applyBorder="1" applyAlignment="1" applyProtection="1">
      <alignment horizontal="center" vertical="center" wrapText="1" shrinkToFit="1"/>
      <protection locked="0"/>
    </xf>
    <xf numFmtId="0" fontId="11" fillId="37" borderId="12" xfId="0" applyFont="1" applyFill="1" applyBorder="1" applyAlignment="1" applyProtection="1">
      <alignment horizontal="center" vertical="center" wrapText="1" shrinkToFit="1"/>
      <protection locked="0"/>
    </xf>
    <xf numFmtId="0" fontId="9" fillId="37" borderId="12" xfId="0" applyFont="1" applyFill="1" applyBorder="1" applyAlignment="1" applyProtection="1">
      <alignment horizontal="left" vertical="center" wrapText="1" shrinkToFit="1"/>
      <protection locked="0"/>
    </xf>
    <xf numFmtId="1" fontId="18" fillId="37" borderId="12" xfId="0" applyNumberFormat="1" applyFont="1" applyFill="1" applyBorder="1" applyAlignment="1" applyProtection="1">
      <alignment horizontal="right" vertical="center" wrapText="1" shrinkToFit="1"/>
      <protection locked="0"/>
    </xf>
    <xf numFmtId="1" fontId="18" fillId="37" borderId="13" xfId="0" applyNumberFormat="1" applyFont="1" applyFill="1" applyBorder="1" applyAlignment="1" applyProtection="1">
      <alignment horizontal="right" vertical="center" wrapText="1" shrinkToFit="1"/>
      <protection locked="0"/>
    </xf>
    <xf numFmtId="0" fontId="58" fillId="34" borderId="10" xfId="0" applyFont="1" applyFill="1" applyBorder="1" applyAlignment="1">
      <alignment vertical="center" wrapText="1"/>
    </xf>
    <xf numFmtId="1" fontId="17" fillId="37" borderId="12" xfId="0" applyNumberFormat="1" applyFont="1" applyFill="1" applyBorder="1" applyAlignment="1" applyProtection="1">
      <alignment horizontal="right" vertical="center" wrapText="1" shrinkToFit="1"/>
      <protection locked="0"/>
    </xf>
    <xf numFmtId="1" fontId="17" fillId="37" borderId="13" xfId="0" applyNumberFormat="1" applyFont="1" applyFill="1" applyBorder="1" applyAlignment="1" applyProtection="1">
      <alignment horizontal="right" vertical="center" wrapText="1" shrinkToFit="1"/>
      <protection locked="0"/>
    </xf>
    <xf numFmtId="0" fontId="12" fillId="37" borderId="12" xfId="0" applyFont="1" applyFill="1" applyBorder="1" applyAlignment="1" applyProtection="1">
      <alignment horizontal="center" vertical="center" wrapText="1" shrinkToFit="1"/>
      <protection locked="0"/>
    </xf>
    <xf numFmtId="0" fontId="19" fillId="34" borderId="0" xfId="0" applyNumberFormat="1" applyFont="1" applyFill="1" applyBorder="1" applyAlignment="1" applyProtection="1">
      <alignment horizontal="left"/>
      <protection locked="0"/>
    </xf>
    <xf numFmtId="0" fontId="19" fillId="34" borderId="0" xfId="0" applyNumberFormat="1" applyFont="1" applyFill="1" applyBorder="1" applyAlignment="1" applyProtection="1">
      <alignment horizontal="left"/>
      <protection locked="0"/>
    </xf>
    <xf numFmtId="0" fontId="6" fillId="34" borderId="0" xfId="0" applyNumberFormat="1" applyFont="1" applyFill="1" applyBorder="1" applyAlignment="1" applyProtection="1">
      <alignment horizontal="left" vertical="center" wrapText="1"/>
      <protection locked="0"/>
    </xf>
    <xf numFmtId="3" fontId="2" fillId="34" borderId="0" xfId="0" applyNumberFormat="1" applyFont="1" applyFill="1" applyBorder="1" applyAlignment="1" applyProtection="1">
      <alignment horizontal="left"/>
      <protection locked="0"/>
    </xf>
    <xf numFmtId="193" fontId="17" fillId="37" borderId="13" xfId="0" applyNumberFormat="1" applyFont="1" applyFill="1" applyBorder="1" applyAlignment="1" applyProtection="1">
      <alignment horizontal="right" vertical="center" wrapText="1" shrinkToFit="1"/>
      <protection locked="0"/>
    </xf>
    <xf numFmtId="0" fontId="22" fillId="34" borderId="0" xfId="0" applyNumberFormat="1" applyFont="1" applyFill="1" applyBorder="1" applyAlignment="1" applyProtection="1">
      <alignment horizontal="center"/>
      <protection locked="0"/>
    </xf>
    <xf numFmtId="0" fontId="6" fillId="34" borderId="0" xfId="0" applyNumberFormat="1" applyFont="1" applyFill="1" applyBorder="1" applyAlignment="1" applyProtection="1">
      <alignment horizontal="left"/>
      <protection locked="0"/>
    </xf>
    <xf numFmtId="0" fontId="1" fillId="34" borderId="0" xfId="0" applyNumberFormat="1" applyFont="1" applyFill="1" applyBorder="1" applyAlignment="1" applyProtection="1">
      <alignment horizontal="left"/>
      <protection locked="0"/>
    </xf>
    <xf numFmtId="0" fontId="1" fillId="36" borderId="0" xfId="0" applyNumberFormat="1" applyFont="1" applyFill="1" applyBorder="1" applyAlignment="1" applyProtection="1">
      <alignment horizontal="left"/>
      <protection locked="0"/>
    </xf>
    <xf numFmtId="3" fontId="6" fillId="35" borderId="12" xfId="0" applyNumberFormat="1" applyFont="1" applyFill="1" applyBorder="1" applyAlignment="1" applyProtection="1">
      <alignment horizontal="right" vertical="center" wrapText="1" shrinkToFit="1"/>
      <protection locked="0"/>
    </xf>
    <xf numFmtId="0" fontId="19" fillId="0" borderId="0" xfId="0" applyNumberFormat="1" applyFont="1" applyFill="1" applyBorder="1" applyAlignment="1" applyProtection="1">
      <alignment horizontal="left"/>
      <protection locked="0"/>
    </xf>
    <xf numFmtId="0" fontId="19" fillId="36" borderId="0" xfId="0" applyNumberFormat="1" applyFont="1" applyFill="1" applyBorder="1" applyAlignment="1" applyProtection="1">
      <alignment horizontal="left"/>
      <protection locked="0"/>
    </xf>
    <xf numFmtId="3" fontId="1" fillId="36" borderId="0" xfId="0" applyNumberFormat="1" applyFont="1" applyFill="1" applyBorder="1" applyAlignment="1" applyProtection="1">
      <alignment horizontal="left"/>
      <protection locked="0"/>
    </xf>
    <xf numFmtId="3" fontId="6" fillId="34" borderId="0" xfId="0" applyNumberFormat="1" applyFont="1" applyFill="1" applyBorder="1" applyAlignment="1" applyProtection="1">
      <alignment horizontal="center"/>
      <protection locked="0"/>
    </xf>
    <xf numFmtId="0" fontId="6" fillId="34" borderId="0" xfId="0" applyNumberFormat="1" applyFont="1" applyFill="1" applyBorder="1" applyAlignment="1" applyProtection="1">
      <alignment horizontal="center"/>
      <protection locked="0"/>
    </xf>
    <xf numFmtId="0" fontId="22" fillId="34" borderId="0" xfId="0" applyNumberFormat="1" applyFont="1" applyFill="1" applyBorder="1" applyAlignment="1" applyProtection="1">
      <alignment horizontal="center"/>
      <protection locked="0"/>
    </xf>
    <xf numFmtId="0" fontId="6" fillId="34" borderId="0" xfId="0" applyNumberFormat="1" applyFont="1" applyFill="1" applyBorder="1" applyAlignment="1" applyProtection="1">
      <alignment horizontal="left"/>
      <protection locked="0"/>
    </xf>
    <xf numFmtId="0" fontId="6" fillId="37" borderId="0" xfId="0" applyFont="1" applyFill="1" applyAlignment="1" applyProtection="1">
      <alignment horizontal="right" wrapText="1" shrinkToFit="1"/>
      <protection locked="0"/>
    </xf>
    <xf numFmtId="0" fontId="22" fillId="37" borderId="0" xfId="0" applyFont="1" applyFill="1" applyAlignment="1" applyProtection="1">
      <alignment horizontal="left" wrapText="1" shrinkToFit="1"/>
      <protection locked="0"/>
    </xf>
    <xf numFmtId="0" fontId="1" fillId="0" borderId="0" xfId="0" applyNumberFormat="1" applyFont="1" applyFill="1" applyBorder="1" applyAlignment="1" applyProtection="1">
      <alignment horizontal="left"/>
      <protection locked="0"/>
    </xf>
    <xf numFmtId="0" fontId="8"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21" fillId="34" borderId="0" xfId="0" applyNumberFormat="1" applyFont="1" applyFill="1" applyBorder="1" applyAlignment="1" applyProtection="1">
      <alignment horizontal="center"/>
      <protection locked="0"/>
    </xf>
    <xf numFmtId="0" fontId="20"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left" vertical="center" wrapText="1" shrinkToFit="1"/>
      <protection locked="0"/>
    </xf>
    <xf numFmtId="0" fontId="4" fillId="33" borderId="0" xfId="0" applyFont="1" applyFill="1" applyAlignment="1" applyProtection="1">
      <alignment horizontal="center" vertical="top" wrapText="1" shrinkToFit="1"/>
      <protection locked="0"/>
    </xf>
    <xf numFmtId="0" fontId="7"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left" vertical="center" wrapText="1" shrinkToFit="1"/>
      <protection locked="0"/>
    </xf>
    <xf numFmtId="0" fontId="6" fillId="33" borderId="0" xfId="0" applyFont="1" applyFill="1" applyAlignment="1" applyProtection="1">
      <alignment horizontal="center" vertical="center" wrapText="1" shrinkToFit="1"/>
      <protection locked="0"/>
    </xf>
    <xf numFmtId="0" fontId="6" fillId="33" borderId="0" xfId="0" applyFont="1" applyFill="1" applyAlignment="1" applyProtection="1">
      <alignment horizontal="center" wrapText="1" shrinkToFit="1"/>
      <protection locked="0"/>
    </xf>
    <xf numFmtId="0" fontId="7" fillId="33" borderId="0" xfId="0" applyFont="1" applyFill="1" applyAlignment="1" applyProtection="1">
      <alignment horizontal="center" wrapText="1" shrinkToFit="1"/>
      <protection locked="0"/>
    </xf>
    <xf numFmtId="0" fontId="40" fillId="33" borderId="0" xfId="0" applyFont="1" applyFill="1" applyAlignment="1" applyProtection="1">
      <alignment horizontal="center" vertical="top" wrapText="1" shrinkToFit="1"/>
      <protection locked="0"/>
    </xf>
    <xf numFmtId="3" fontId="19" fillId="36" borderId="0" xfId="0" applyNumberFormat="1" applyFont="1" applyFill="1" applyBorder="1" applyAlignment="1" applyProtection="1">
      <alignment horizontal="left"/>
      <protection locked="0"/>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8"/>
  <sheetViews>
    <sheetView showGridLines="0" tabSelected="1" zoomScalePageLayoutView="0" workbookViewId="0" topLeftCell="A7">
      <pane ySplit="1" topLeftCell="A95" activePane="bottomLeft" state="frozen"/>
      <selection pane="topLeft" activeCell="A7" sqref="A7"/>
      <selection pane="bottomLeft" activeCell="F106" sqref="F106:H107"/>
    </sheetView>
  </sheetViews>
  <sheetFormatPr defaultColWidth="9.33203125" defaultRowHeight="12.75"/>
  <cols>
    <col min="1" max="1" width="4.16015625" style="0" customWidth="1"/>
    <col min="2" max="2" width="7" style="0" customWidth="1"/>
    <col min="3" max="3" width="50.66015625" style="12" customWidth="1"/>
    <col min="4" max="4" width="17.5" style="1" customWidth="1"/>
    <col min="5" max="5" width="18.66015625" style="49" customWidth="1"/>
    <col min="6" max="6" width="13.33203125" style="13" customWidth="1"/>
    <col min="7" max="7" width="15.5" style="0" customWidth="1"/>
    <col min="8" max="8" width="0.4921875" style="0" customWidth="1"/>
    <col min="9" max="9" width="14.33203125" style="0" bestFit="1" customWidth="1"/>
    <col min="10" max="10" width="20.16015625" style="0" customWidth="1"/>
    <col min="11" max="11" width="24.83203125" style="0" customWidth="1"/>
  </cols>
  <sheetData>
    <row r="1" spans="1:8" ht="14.25" customHeight="1">
      <c r="A1" s="65"/>
      <c r="B1" s="65"/>
      <c r="C1" s="65"/>
      <c r="D1" s="65"/>
      <c r="E1" s="65"/>
      <c r="F1" s="65"/>
      <c r="G1" s="65"/>
      <c r="H1" s="65"/>
    </row>
    <row r="2" spans="2:7" ht="31.5" customHeight="1">
      <c r="B2" s="71" t="s">
        <v>0</v>
      </c>
      <c r="C2" s="71"/>
      <c r="D2" s="71"/>
      <c r="E2" s="71"/>
      <c r="F2" s="71"/>
      <c r="G2" s="71"/>
    </row>
    <row r="3" spans="2:7" ht="15.75" customHeight="1">
      <c r="B3" s="73" t="s">
        <v>90</v>
      </c>
      <c r="C3" s="73"/>
      <c r="D3" s="75" t="s">
        <v>81</v>
      </c>
      <c r="E3" s="75"/>
      <c r="F3" s="75"/>
      <c r="G3" s="75"/>
    </row>
    <row r="4" spans="2:7" ht="17.25" customHeight="1">
      <c r="B4" s="73" t="s">
        <v>1</v>
      </c>
      <c r="C4" s="73"/>
      <c r="D4" s="76" t="s">
        <v>80</v>
      </c>
      <c r="E4" s="76"/>
      <c r="F4" s="76"/>
      <c r="G4" s="76"/>
    </row>
    <row r="5" spans="2:7" ht="7.5" customHeight="1">
      <c r="B5" s="74"/>
      <c r="C5" s="74"/>
      <c r="D5" s="22"/>
      <c r="E5" s="72"/>
      <c r="F5" s="67"/>
      <c r="G5" s="67"/>
    </row>
    <row r="6" spans="1:7" ht="7.5" customHeight="1" hidden="1">
      <c r="A6" s="65"/>
      <c r="B6" s="65"/>
      <c r="C6" s="65"/>
      <c r="D6" s="65"/>
      <c r="E6" s="67"/>
      <c r="F6" s="67"/>
      <c r="G6" s="67"/>
    </row>
    <row r="7" spans="1:7" ht="21.75" customHeight="1">
      <c r="A7" s="14"/>
      <c r="B7" s="14"/>
      <c r="C7" s="14"/>
      <c r="D7" s="69"/>
      <c r="E7" s="69"/>
      <c r="F7" s="69"/>
      <c r="G7" s="69"/>
    </row>
    <row r="8" spans="2:7" ht="24.75" customHeight="1">
      <c r="B8" s="66" t="s">
        <v>2</v>
      </c>
      <c r="C8" s="66"/>
      <c r="D8" s="66"/>
      <c r="E8" s="66"/>
      <c r="F8" s="66"/>
      <c r="G8" s="66"/>
    </row>
    <row r="9" spans="2:7" ht="15" customHeight="1">
      <c r="B9" s="77" t="s">
        <v>101</v>
      </c>
      <c r="C9" s="77"/>
      <c r="D9" s="77"/>
      <c r="E9" s="77"/>
      <c r="F9" s="77"/>
      <c r="G9" s="77"/>
    </row>
    <row r="10" spans="2:7" ht="15" customHeight="1">
      <c r="B10" s="67" t="s">
        <v>3</v>
      </c>
      <c r="C10" s="67"/>
      <c r="D10" s="67"/>
      <c r="E10" s="67"/>
      <c r="F10" s="67"/>
      <c r="G10" s="67"/>
    </row>
    <row r="11" spans="2:7" ht="86.25" customHeight="1">
      <c r="B11" s="70" t="s">
        <v>4</v>
      </c>
      <c r="C11" s="70"/>
      <c r="D11" s="70"/>
      <c r="E11" s="70"/>
      <c r="F11" s="70"/>
      <c r="G11" s="70"/>
    </row>
    <row r="12" spans="1:7" ht="4.5" customHeight="1">
      <c r="A12" s="65"/>
      <c r="B12" s="65"/>
      <c r="C12" s="65"/>
      <c r="D12" s="65"/>
      <c r="E12" s="65"/>
      <c r="F12" s="65"/>
      <c r="G12" s="2"/>
    </row>
    <row r="13" spans="1:8" ht="123.75" customHeight="1">
      <c r="A13" s="53"/>
      <c r="B13" s="30" t="s">
        <v>5</v>
      </c>
      <c r="C13" s="31" t="s">
        <v>6</v>
      </c>
      <c r="D13" s="24" t="s">
        <v>7</v>
      </c>
      <c r="E13" s="24" t="s">
        <v>8</v>
      </c>
      <c r="F13" s="32" t="s">
        <v>9</v>
      </c>
      <c r="G13" s="30" t="s">
        <v>10</v>
      </c>
      <c r="H13" s="53"/>
    </row>
    <row r="14" spans="1:8" ht="18" customHeight="1">
      <c r="A14" s="53"/>
      <c r="B14" s="33">
        <v>1</v>
      </c>
      <c r="C14" s="34">
        <v>2</v>
      </c>
      <c r="D14" s="25">
        <v>3</v>
      </c>
      <c r="E14" s="35">
        <v>4</v>
      </c>
      <c r="F14" s="36">
        <v>5</v>
      </c>
      <c r="G14" s="37">
        <v>6</v>
      </c>
      <c r="H14" s="53"/>
    </row>
    <row r="15" spans="1:8" ht="18.75" customHeight="1">
      <c r="A15" s="53"/>
      <c r="B15" s="38" t="s">
        <v>11</v>
      </c>
      <c r="C15" s="39" t="s">
        <v>12</v>
      </c>
      <c r="D15" s="26">
        <f>D16</f>
        <v>6101000000</v>
      </c>
      <c r="E15" s="26">
        <f>E16</f>
        <v>6101000000</v>
      </c>
      <c r="F15" s="40">
        <f>E15/D15*100</f>
        <v>100</v>
      </c>
      <c r="G15" s="41"/>
      <c r="H15" s="53"/>
    </row>
    <row r="16" spans="1:8" ht="18.75" customHeight="1">
      <c r="A16" s="53"/>
      <c r="B16" s="38" t="s">
        <v>13</v>
      </c>
      <c r="C16" s="39" t="s">
        <v>14</v>
      </c>
      <c r="D16" s="26">
        <f>D17</f>
        <v>6101000000</v>
      </c>
      <c r="E16" s="26">
        <f>E17</f>
        <v>6101000000</v>
      </c>
      <c r="F16" s="40">
        <f>E16/D16*100</f>
        <v>100</v>
      </c>
      <c r="G16" s="41"/>
      <c r="H16" s="53"/>
    </row>
    <row r="17" spans="1:8" ht="18" customHeight="1">
      <c r="A17" s="53"/>
      <c r="B17" s="38">
        <v>1</v>
      </c>
      <c r="C17" s="39" t="s">
        <v>15</v>
      </c>
      <c r="D17" s="26">
        <f>D18+D83</f>
        <v>6101000000</v>
      </c>
      <c r="E17" s="26">
        <f>E18+E83</f>
        <v>6101000000</v>
      </c>
      <c r="F17" s="40">
        <f>E17/D17*100</f>
        <v>100</v>
      </c>
      <c r="G17" s="41"/>
      <c r="H17" s="53"/>
    </row>
    <row r="18" spans="2:11" s="54" customFormat="1" ht="33" customHeight="1">
      <c r="B18" s="15" t="s">
        <v>85</v>
      </c>
      <c r="C18" s="16" t="s">
        <v>16</v>
      </c>
      <c r="D18" s="55">
        <f>D19+D21+D23+D30++D32+D37+D39+D42+D47+D51+D55+D60+D64+D70+D74+D79</f>
        <v>5738000000</v>
      </c>
      <c r="E18" s="55">
        <f>E19+E21+E23+E30++E32+E37+E39+E42+E47+E51+E55+E60+E64+E70+E74+E79</f>
        <v>5738000000</v>
      </c>
      <c r="F18" s="20">
        <f>E18/D18*100</f>
        <v>100</v>
      </c>
      <c r="G18" s="21"/>
      <c r="H18" s="18">
        <f>H19+H21+H23+H30++H32+H37+H39+H42+H47+H51+H55+H60+H64+H70+H74+H79</f>
        <v>0</v>
      </c>
      <c r="J18" s="54">
        <v>5738000000</v>
      </c>
      <c r="K18" s="58">
        <f>D18-J18</f>
        <v>0</v>
      </c>
    </row>
    <row r="19" spans="1:8" ht="18.75" customHeight="1">
      <c r="A19" s="53"/>
      <c r="B19" s="45"/>
      <c r="C19" s="6" t="s">
        <v>17</v>
      </c>
      <c r="D19" s="3">
        <f>D20</f>
        <v>2425000000</v>
      </c>
      <c r="E19" s="3">
        <f>E20</f>
        <v>2425000000</v>
      </c>
      <c r="F19" s="43">
        <f aca="true" t="shared" si="0" ref="F19:F82">E19/D19*100</f>
        <v>100</v>
      </c>
      <c r="G19" s="44"/>
      <c r="H19" s="46"/>
    </row>
    <row r="20" spans="1:8" ht="33" customHeight="1">
      <c r="A20" s="53"/>
      <c r="B20" s="45"/>
      <c r="C20" s="10" t="s">
        <v>18</v>
      </c>
      <c r="D20" s="4">
        <v>2425000000</v>
      </c>
      <c r="E20" s="4">
        <v>2425000000</v>
      </c>
      <c r="F20" s="40">
        <f t="shared" si="0"/>
        <v>100</v>
      </c>
      <c r="G20" s="41"/>
      <c r="H20" s="53"/>
    </row>
    <row r="21" spans="1:8" ht="29.25" customHeight="1">
      <c r="A21" s="53"/>
      <c r="B21" s="45"/>
      <c r="C21" s="11" t="s">
        <v>19</v>
      </c>
      <c r="D21" s="3"/>
      <c r="E21" s="3"/>
      <c r="F21" s="43"/>
      <c r="G21" s="41"/>
      <c r="H21" s="46"/>
    </row>
    <row r="22" spans="1:8" ht="18.75" customHeight="1">
      <c r="A22" s="53"/>
      <c r="B22" s="45"/>
      <c r="C22" s="10" t="s">
        <v>20</v>
      </c>
      <c r="D22" s="4"/>
      <c r="E22" s="4"/>
      <c r="F22" s="40"/>
      <c r="G22" s="41"/>
      <c r="H22" s="53"/>
    </row>
    <row r="23" spans="1:8" ht="18.75" customHeight="1">
      <c r="A23" s="53"/>
      <c r="B23" s="45"/>
      <c r="C23" s="6" t="s">
        <v>21</v>
      </c>
      <c r="D23" s="3">
        <f>D24+D26+D27+D28+D29+D25</f>
        <v>1232000000</v>
      </c>
      <c r="E23" s="3">
        <f>E24+E26+E27+E28+E29+E25</f>
        <v>1232000000</v>
      </c>
      <c r="F23" s="43">
        <f t="shared" si="0"/>
        <v>100</v>
      </c>
      <c r="G23" s="44"/>
      <c r="H23" s="46"/>
    </row>
    <row r="24" spans="1:8" ht="18.75" customHeight="1">
      <c r="A24" s="53"/>
      <c r="B24" s="45"/>
      <c r="C24" s="10" t="s">
        <v>22</v>
      </c>
      <c r="D24" s="4">
        <v>23000000</v>
      </c>
      <c r="E24" s="4">
        <v>23000000</v>
      </c>
      <c r="F24" s="40">
        <f t="shared" si="0"/>
        <v>100</v>
      </c>
      <c r="G24" s="41"/>
      <c r="H24" s="53"/>
    </row>
    <row r="25" spans="1:8" ht="18.75" customHeight="1">
      <c r="A25" s="53"/>
      <c r="B25" s="45"/>
      <c r="C25" s="10" t="s">
        <v>23</v>
      </c>
      <c r="D25" s="4">
        <v>30000000</v>
      </c>
      <c r="E25" s="4">
        <v>30000000</v>
      </c>
      <c r="F25" s="40">
        <v>0</v>
      </c>
      <c r="G25" s="41"/>
      <c r="H25" s="53"/>
    </row>
    <row r="26" spans="1:8" ht="18.75" customHeight="1">
      <c r="A26" s="53"/>
      <c r="B26" s="45"/>
      <c r="C26" s="10" t="s">
        <v>24</v>
      </c>
      <c r="D26" s="4">
        <v>3600000</v>
      </c>
      <c r="E26" s="4">
        <v>3600000</v>
      </c>
      <c r="F26" s="40">
        <f t="shared" si="0"/>
        <v>100</v>
      </c>
      <c r="G26" s="41"/>
      <c r="H26" s="53"/>
    </row>
    <row r="27" spans="1:8" ht="18.75" customHeight="1">
      <c r="A27" s="53"/>
      <c r="B27" s="45"/>
      <c r="C27" s="10" t="s">
        <v>25</v>
      </c>
      <c r="D27" s="4">
        <v>780000000</v>
      </c>
      <c r="E27" s="4">
        <v>780000000</v>
      </c>
      <c r="F27" s="40">
        <f t="shared" si="0"/>
        <v>100</v>
      </c>
      <c r="G27" s="41"/>
      <c r="H27" s="53"/>
    </row>
    <row r="28" spans="1:8" ht="34.5" customHeight="1">
      <c r="A28" s="53"/>
      <c r="B28" s="45"/>
      <c r="C28" s="10" t="s">
        <v>26</v>
      </c>
      <c r="D28" s="4">
        <v>5400000</v>
      </c>
      <c r="E28" s="4">
        <v>5400000</v>
      </c>
      <c r="F28" s="40">
        <f t="shared" si="0"/>
        <v>100</v>
      </c>
      <c r="G28" s="41"/>
      <c r="H28" s="53"/>
    </row>
    <row r="29" spans="1:8" ht="30.75" customHeight="1">
      <c r="A29" s="53"/>
      <c r="B29" s="45"/>
      <c r="C29" s="10" t="s">
        <v>27</v>
      </c>
      <c r="D29" s="4">
        <v>390000000</v>
      </c>
      <c r="E29" s="4">
        <v>390000000</v>
      </c>
      <c r="F29" s="40">
        <f t="shared" si="0"/>
        <v>100</v>
      </c>
      <c r="G29" s="41"/>
      <c r="H29" s="53"/>
    </row>
    <row r="30" spans="1:8" ht="18.75" customHeight="1">
      <c r="A30" s="53"/>
      <c r="B30" s="45"/>
      <c r="C30" s="6" t="s">
        <v>28</v>
      </c>
      <c r="D30" s="3">
        <f>D31</f>
        <v>15000000</v>
      </c>
      <c r="E30" s="3">
        <f>E31</f>
        <v>15000000</v>
      </c>
      <c r="F30" s="43">
        <f t="shared" si="0"/>
        <v>100</v>
      </c>
      <c r="G30" s="44"/>
      <c r="H30" s="46"/>
    </row>
    <row r="31" spans="1:8" ht="18.75" customHeight="1">
      <c r="A31" s="53"/>
      <c r="B31" s="45"/>
      <c r="C31" s="5" t="s">
        <v>29</v>
      </c>
      <c r="D31" s="4">
        <v>15000000</v>
      </c>
      <c r="E31" s="4">
        <v>15000000</v>
      </c>
      <c r="F31" s="40">
        <f t="shared" si="0"/>
        <v>100</v>
      </c>
      <c r="G31" s="41"/>
      <c r="H31" s="53"/>
    </row>
    <row r="32" spans="1:8" ht="18.75" customHeight="1">
      <c r="A32" s="53"/>
      <c r="B32" s="45"/>
      <c r="C32" s="6" t="s">
        <v>30</v>
      </c>
      <c r="D32" s="3">
        <f>D33+D34+D35+D36</f>
        <v>686000000</v>
      </c>
      <c r="E32" s="3">
        <f>E33+E34+E35+E36</f>
        <v>686000000</v>
      </c>
      <c r="F32" s="43">
        <f t="shared" si="0"/>
        <v>100</v>
      </c>
      <c r="G32" s="41"/>
      <c r="H32" s="46"/>
    </row>
    <row r="33" spans="1:8" ht="18.75" customHeight="1">
      <c r="A33" s="53"/>
      <c r="B33" s="45"/>
      <c r="C33" s="10" t="s">
        <v>31</v>
      </c>
      <c r="D33" s="4">
        <v>510000000</v>
      </c>
      <c r="E33" s="4">
        <v>510000000</v>
      </c>
      <c r="F33" s="40">
        <f t="shared" si="0"/>
        <v>100</v>
      </c>
      <c r="G33" s="41"/>
      <c r="H33" s="53"/>
    </row>
    <row r="34" spans="1:8" ht="18.75" customHeight="1">
      <c r="A34" s="53"/>
      <c r="B34" s="45"/>
      <c r="C34" s="10" t="s">
        <v>32</v>
      </c>
      <c r="D34" s="4">
        <v>86000000</v>
      </c>
      <c r="E34" s="4">
        <v>86000000</v>
      </c>
      <c r="F34" s="40">
        <f t="shared" si="0"/>
        <v>100</v>
      </c>
      <c r="G34" s="41"/>
      <c r="H34" s="53"/>
    </row>
    <row r="35" spans="1:8" ht="18.75" customHeight="1">
      <c r="A35" s="53"/>
      <c r="B35" s="45"/>
      <c r="C35" s="10" t="s">
        <v>33</v>
      </c>
      <c r="D35" s="4">
        <v>60000000</v>
      </c>
      <c r="E35" s="4">
        <v>60000000</v>
      </c>
      <c r="F35" s="40">
        <f t="shared" si="0"/>
        <v>100</v>
      </c>
      <c r="G35" s="41"/>
      <c r="H35" s="53"/>
    </row>
    <row r="36" spans="1:8" ht="18.75" customHeight="1">
      <c r="A36" s="53"/>
      <c r="B36" s="45"/>
      <c r="C36" s="10" t="s">
        <v>34</v>
      </c>
      <c r="D36" s="4">
        <v>30000000</v>
      </c>
      <c r="E36" s="4">
        <v>30000000</v>
      </c>
      <c r="F36" s="40">
        <f t="shared" si="0"/>
        <v>100</v>
      </c>
      <c r="G36" s="41"/>
      <c r="H36" s="53"/>
    </row>
    <row r="37" spans="1:8" ht="31.5" customHeight="1">
      <c r="A37" s="53"/>
      <c r="B37" s="45"/>
      <c r="C37" s="6" t="s">
        <v>35</v>
      </c>
      <c r="D37" s="3">
        <f>D38</f>
        <v>0</v>
      </c>
      <c r="E37" s="3">
        <f>E38</f>
        <v>0</v>
      </c>
      <c r="F37" s="43"/>
      <c r="G37" s="41"/>
      <c r="H37" s="46"/>
    </row>
    <row r="38" spans="1:8" ht="18.75" customHeight="1">
      <c r="A38" s="53"/>
      <c r="B38" s="45"/>
      <c r="C38" s="10" t="s">
        <v>36</v>
      </c>
      <c r="D38" s="4"/>
      <c r="E38" s="4"/>
      <c r="F38" s="40"/>
      <c r="G38" s="41"/>
      <c r="H38" s="53"/>
    </row>
    <row r="39" spans="1:8" ht="27" customHeight="1">
      <c r="A39" s="53"/>
      <c r="B39" s="45"/>
      <c r="C39" s="6" t="s">
        <v>37</v>
      </c>
      <c r="D39" s="3">
        <f>D40+D41</f>
        <v>110000000</v>
      </c>
      <c r="E39" s="3">
        <f>E40+E41</f>
        <v>110000000</v>
      </c>
      <c r="F39" s="43">
        <f t="shared" si="0"/>
        <v>100</v>
      </c>
      <c r="G39" s="44"/>
      <c r="H39" s="46"/>
    </row>
    <row r="40" spans="1:8" ht="18.75" customHeight="1">
      <c r="A40" s="53"/>
      <c r="B40" s="45"/>
      <c r="C40" s="5" t="s">
        <v>38</v>
      </c>
      <c r="D40" s="4">
        <v>75000000</v>
      </c>
      <c r="E40" s="4">
        <v>75000000</v>
      </c>
      <c r="F40" s="40">
        <f t="shared" si="0"/>
        <v>100</v>
      </c>
      <c r="G40" s="41"/>
      <c r="H40" s="53"/>
    </row>
    <row r="41" spans="1:8" ht="18.75" customHeight="1">
      <c r="A41" s="53"/>
      <c r="B41" s="45"/>
      <c r="C41" s="5" t="s">
        <v>39</v>
      </c>
      <c r="D41" s="4">
        <v>35000000</v>
      </c>
      <c r="E41" s="4">
        <v>35000000</v>
      </c>
      <c r="F41" s="40">
        <f t="shared" si="0"/>
        <v>100</v>
      </c>
      <c r="G41" s="41"/>
      <c r="H41" s="53"/>
    </row>
    <row r="42" spans="1:8" ht="18.75" customHeight="1">
      <c r="A42" s="53"/>
      <c r="B42" s="45"/>
      <c r="C42" s="6" t="s">
        <v>40</v>
      </c>
      <c r="D42" s="3">
        <f>D43+D44+D45+D46</f>
        <v>229600000</v>
      </c>
      <c r="E42" s="3">
        <f>E43+E44+E45+E46</f>
        <v>229600000</v>
      </c>
      <c r="F42" s="43">
        <f t="shared" si="0"/>
        <v>100</v>
      </c>
      <c r="G42" s="44"/>
      <c r="H42" s="46"/>
    </row>
    <row r="43" spans="1:8" ht="18.75" customHeight="1">
      <c r="A43" s="53"/>
      <c r="B43" s="45"/>
      <c r="C43" s="5" t="s">
        <v>41</v>
      </c>
      <c r="D43" s="4">
        <v>57600000</v>
      </c>
      <c r="E43" s="4">
        <v>57600000</v>
      </c>
      <c r="F43" s="40">
        <f t="shared" si="0"/>
        <v>100</v>
      </c>
      <c r="G43" s="41"/>
      <c r="H43" s="53"/>
    </row>
    <row r="44" spans="1:8" ht="26.25" customHeight="1">
      <c r="A44" s="53"/>
      <c r="B44" s="45"/>
      <c r="C44" s="5" t="s">
        <v>42</v>
      </c>
      <c r="D44" s="4">
        <v>40000000</v>
      </c>
      <c r="E44" s="4">
        <v>40000000</v>
      </c>
      <c r="F44" s="40">
        <f t="shared" si="0"/>
        <v>100</v>
      </c>
      <c r="G44" s="41"/>
      <c r="H44" s="53"/>
    </row>
    <row r="45" spans="1:8" ht="18.75" customHeight="1">
      <c r="A45" s="53"/>
      <c r="B45" s="45"/>
      <c r="C45" s="5" t="s">
        <v>43</v>
      </c>
      <c r="D45" s="4">
        <v>12000000</v>
      </c>
      <c r="E45" s="4">
        <v>12000000</v>
      </c>
      <c r="F45" s="40">
        <f t="shared" si="0"/>
        <v>100</v>
      </c>
      <c r="G45" s="41"/>
      <c r="H45" s="53"/>
    </row>
    <row r="46" spans="1:9" ht="32.25" customHeight="1">
      <c r="A46" s="53"/>
      <c r="B46" s="45"/>
      <c r="C46" s="5" t="s">
        <v>44</v>
      </c>
      <c r="D46" s="4">
        <v>120000000</v>
      </c>
      <c r="E46" s="4">
        <v>120000000</v>
      </c>
      <c r="F46" s="40">
        <f t="shared" si="0"/>
        <v>100</v>
      </c>
      <c r="G46" s="41"/>
      <c r="H46" s="53"/>
      <c r="I46" s="13" t="s">
        <v>102</v>
      </c>
    </row>
    <row r="47" spans="1:8" ht="30" customHeight="1">
      <c r="A47" s="53"/>
      <c r="B47" s="45"/>
      <c r="C47" s="6" t="s">
        <v>45</v>
      </c>
      <c r="D47" s="3">
        <f>D48+D49+D50</f>
        <v>40600000</v>
      </c>
      <c r="E47" s="3">
        <f>E48+E49+E50</f>
        <v>40600000</v>
      </c>
      <c r="F47" s="43">
        <f t="shared" si="0"/>
        <v>100</v>
      </c>
      <c r="G47" s="44"/>
      <c r="H47" s="46"/>
    </row>
    <row r="48" spans="1:8" ht="30" customHeight="1">
      <c r="A48" s="53"/>
      <c r="B48" s="45"/>
      <c r="C48" s="5" t="s">
        <v>46</v>
      </c>
      <c r="D48" s="4">
        <v>10000000</v>
      </c>
      <c r="E48" s="4">
        <v>10000000</v>
      </c>
      <c r="F48" s="40">
        <f t="shared" si="0"/>
        <v>100</v>
      </c>
      <c r="G48" s="41"/>
      <c r="H48" s="53"/>
    </row>
    <row r="49" spans="1:8" ht="22.5" customHeight="1">
      <c r="A49" s="53"/>
      <c r="B49" s="45"/>
      <c r="C49" s="5" t="s">
        <v>47</v>
      </c>
      <c r="D49" s="4">
        <v>5600000</v>
      </c>
      <c r="E49" s="4">
        <v>5600000</v>
      </c>
      <c r="F49" s="40">
        <f t="shared" si="0"/>
        <v>100</v>
      </c>
      <c r="G49" s="41"/>
      <c r="H49" s="53"/>
    </row>
    <row r="50" spans="1:8" ht="28.5" customHeight="1">
      <c r="A50" s="53"/>
      <c r="B50" s="45"/>
      <c r="C50" s="5" t="s">
        <v>48</v>
      </c>
      <c r="D50" s="4">
        <v>25000000</v>
      </c>
      <c r="E50" s="4">
        <v>25000000</v>
      </c>
      <c r="F50" s="40">
        <f t="shared" si="0"/>
        <v>100</v>
      </c>
      <c r="G50" s="41"/>
      <c r="H50" s="53"/>
    </row>
    <row r="51" spans="1:8" ht="18.75" customHeight="1">
      <c r="A51" s="53"/>
      <c r="B51" s="45"/>
      <c r="C51" s="6" t="s">
        <v>49</v>
      </c>
      <c r="D51" s="3">
        <f>D52+D53+D54</f>
        <v>60000000</v>
      </c>
      <c r="E51" s="3">
        <f>E52+E53+E54</f>
        <v>60000000</v>
      </c>
      <c r="F51" s="43">
        <f t="shared" si="0"/>
        <v>100</v>
      </c>
      <c r="G51" s="44"/>
      <c r="H51" s="46"/>
    </row>
    <row r="52" spans="1:8" ht="24" customHeight="1">
      <c r="A52" s="53"/>
      <c r="B52" s="45"/>
      <c r="C52" s="5" t="s">
        <v>50</v>
      </c>
      <c r="D52" s="4">
        <v>15000000</v>
      </c>
      <c r="E52" s="4">
        <v>15000000</v>
      </c>
      <c r="F52" s="40">
        <f t="shared" si="0"/>
        <v>100</v>
      </c>
      <c r="G52" s="41"/>
      <c r="H52" s="53"/>
    </row>
    <row r="53" spans="1:8" ht="28.5" customHeight="1">
      <c r="A53" s="53"/>
      <c r="B53" s="45"/>
      <c r="C53" s="5" t="s">
        <v>51</v>
      </c>
      <c r="D53" s="4">
        <v>30000000</v>
      </c>
      <c r="E53" s="4">
        <v>30000000</v>
      </c>
      <c r="F53" s="40">
        <f t="shared" si="0"/>
        <v>100</v>
      </c>
      <c r="G53" s="41"/>
      <c r="H53" s="53"/>
    </row>
    <row r="54" spans="1:8" ht="28.5" customHeight="1">
      <c r="A54" s="53"/>
      <c r="B54" s="45"/>
      <c r="C54" s="5" t="s">
        <v>52</v>
      </c>
      <c r="D54" s="4">
        <v>15000000</v>
      </c>
      <c r="E54" s="4">
        <v>15000000</v>
      </c>
      <c r="F54" s="40">
        <f t="shared" si="0"/>
        <v>100</v>
      </c>
      <c r="G54" s="41"/>
      <c r="H54" s="53"/>
    </row>
    <row r="55" spans="1:8" ht="21" customHeight="1">
      <c r="A55" s="53"/>
      <c r="B55" s="45"/>
      <c r="C55" s="6" t="s">
        <v>53</v>
      </c>
      <c r="D55" s="3">
        <f>D56+D57+D58+D59</f>
        <v>45000000</v>
      </c>
      <c r="E55" s="3">
        <f>E56+E57+E58+E59</f>
        <v>45000000</v>
      </c>
      <c r="F55" s="43">
        <f t="shared" si="0"/>
        <v>100</v>
      </c>
      <c r="G55" s="44"/>
      <c r="H55" s="46"/>
    </row>
    <row r="56" spans="1:8" ht="21" customHeight="1">
      <c r="A56" s="53"/>
      <c r="B56" s="45"/>
      <c r="C56" s="5" t="s">
        <v>54</v>
      </c>
      <c r="D56" s="4">
        <v>10000000</v>
      </c>
      <c r="E56" s="4">
        <v>10000000</v>
      </c>
      <c r="F56" s="40">
        <f t="shared" si="0"/>
        <v>100</v>
      </c>
      <c r="G56" s="41"/>
      <c r="H56" s="53"/>
    </row>
    <row r="57" spans="1:8" ht="18.75" customHeight="1">
      <c r="A57" s="53"/>
      <c r="B57" s="45"/>
      <c r="C57" s="5" t="s">
        <v>55</v>
      </c>
      <c r="D57" s="4">
        <v>15000000</v>
      </c>
      <c r="E57" s="4">
        <v>15000000</v>
      </c>
      <c r="F57" s="40">
        <f t="shared" si="0"/>
        <v>100</v>
      </c>
      <c r="G57" s="41"/>
      <c r="H57" s="53"/>
    </row>
    <row r="58" spans="1:8" ht="18.75" customHeight="1">
      <c r="A58" s="53"/>
      <c r="B58" s="45"/>
      <c r="C58" s="5" t="s">
        <v>56</v>
      </c>
      <c r="D58" s="4">
        <v>10000000</v>
      </c>
      <c r="E58" s="4">
        <v>10000000</v>
      </c>
      <c r="F58" s="40">
        <f t="shared" si="0"/>
        <v>100</v>
      </c>
      <c r="G58" s="41"/>
      <c r="H58" s="53"/>
    </row>
    <row r="59" spans="1:8" ht="18.75" customHeight="1">
      <c r="A59" s="53"/>
      <c r="B59" s="45"/>
      <c r="C59" s="5" t="s">
        <v>57</v>
      </c>
      <c r="D59" s="4">
        <v>10000000</v>
      </c>
      <c r="E59" s="4">
        <v>10000000</v>
      </c>
      <c r="F59" s="40">
        <f t="shared" si="0"/>
        <v>100</v>
      </c>
      <c r="G59" s="41"/>
      <c r="H59" s="53"/>
    </row>
    <row r="60" spans="1:8" ht="18.75" customHeight="1">
      <c r="A60" s="53"/>
      <c r="B60" s="45"/>
      <c r="C60" s="6" t="s">
        <v>58</v>
      </c>
      <c r="D60" s="3">
        <f>D61+D62+D63</f>
        <v>207800000</v>
      </c>
      <c r="E60" s="3">
        <f>E61+E62+E63</f>
        <v>207800000</v>
      </c>
      <c r="F60" s="43">
        <f t="shared" si="0"/>
        <v>100</v>
      </c>
      <c r="G60" s="50"/>
      <c r="H60" s="46"/>
    </row>
    <row r="61" spans="1:8" ht="27.75" customHeight="1">
      <c r="A61" s="53"/>
      <c r="B61" s="45"/>
      <c r="C61" s="5" t="s">
        <v>59</v>
      </c>
      <c r="D61" s="4">
        <v>45000000</v>
      </c>
      <c r="E61" s="4">
        <v>45000000</v>
      </c>
      <c r="F61" s="40">
        <f t="shared" si="0"/>
        <v>100</v>
      </c>
      <c r="G61" s="41"/>
      <c r="H61" s="53"/>
    </row>
    <row r="62" spans="1:8" ht="18.75" customHeight="1">
      <c r="A62" s="53"/>
      <c r="B62" s="45"/>
      <c r="C62" s="5" t="s">
        <v>60</v>
      </c>
      <c r="D62" s="4">
        <v>112800000</v>
      </c>
      <c r="E62" s="4">
        <v>112800000</v>
      </c>
      <c r="F62" s="40">
        <f t="shared" si="0"/>
        <v>100</v>
      </c>
      <c r="G62" s="41"/>
      <c r="H62" s="53"/>
    </row>
    <row r="63" spans="1:8" ht="18.75" customHeight="1">
      <c r="A63" s="53"/>
      <c r="B63" s="45"/>
      <c r="C63" s="5" t="s">
        <v>91</v>
      </c>
      <c r="D63" s="4">
        <v>50000000</v>
      </c>
      <c r="E63" s="4">
        <v>50000000</v>
      </c>
      <c r="F63" s="40">
        <f t="shared" si="0"/>
        <v>100</v>
      </c>
      <c r="G63" s="41"/>
      <c r="H63" s="53"/>
    </row>
    <row r="64" spans="1:8" ht="46.5" customHeight="1">
      <c r="A64" s="53"/>
      <c r="B64" s="45"/>
      <c r="C64" s="6" t="s">
        <v>61</v>
      </c>
      <c r="D64" s="3">
        <f>D65+D66+D67+D68+D69</f>
        <v>190000000</v>
      </c>
      <c r="E64" s="3">
        <f>E65+E66+E67+E68+E69</f>
        <v>190000000</v>
      </c>
      <c r="F64" s="3">
        <f>F65+F66+F67+F68+F69</f>
        <v>500</v>
      </c>
      <c r="G64" s="3"/>
      <c r="H64" s="46"/>
    </row>
    <row r="65" spans="1:8" ht="23.25" customHeight="1">
      <c r="A65" s="53"/>
      <c r="B65" s="45"/>
      <c r="C65" s="5" t="s">
        <v>92</v>
      </c>
      <c r="D65" s="4">
        <v>30000000</v>
      </c>
      <c r="E65" s="4">
        <v>30000000</v>
      </c>
      <c r="F65" s="40">
        <f>E65/D65*100</f>
        <v>100</v>
      </c>
      <c r="G65" s="41"/>
      <c r="H65" s="46"/>
    </row>
    <row r="66" spans="1:8" ht="24.75" customHeight="1">
      <c r="A66" s="53"/>
      <c r="B66" s="45"/>
      <c r="C66" s="5" t="s">
        <v>62</v>
      </c>
      <c r="D66" s="4">
        <v>30000000</v>
      </c>
      <c r="E66" s="4">
        <v>30000000</v>
      </c>
      <c r="F66" s="40">
        <f t="shared" si="0"/>
        <v>100</v>
      </c>
      <c r="G66" s="41"/>
      <c r="H66" s="53"/>
    </row>
    <row r="67" spans="1:8" ht="18.75" customHeight="1">
      <c r="A67" s="53"/>
      <c r="B67" s="45"/>
      <c r="C67" s="5" t="s">
        <v>63</v>
      </c>
      <c r="D67" s="4">
        <v>40000000</v>
      </c>
      <c r="E67" s="4">
        <v>40000000</v>
      </c>
      <c r="F67" s="40">
        <f t="shared" si="0"/>
        <v>100</v>
      </c>
      <c r="G67" s="41"/>
      <c r="H67" s="53"/>
    </row>
    <row r="68" spans="1:8" ht="18.75" customHeight="1">
      <c r="A68" s="53"/>
      <c r="B68" s="45"/>
      <c r="C68" s="5" t="s">
        <v>64</v>
      </c>
      <c r="D68" s="4">
        <v>10000000</v>
      </c>
      <c r="E68" s="4">
        <v>10000000</v>
      </c>
      <c r="F68" s="40">
        <f t="shared" si="0"/>
        <v>100</v>
      </c>
      <c r="G68" s="41"/>
      <c r="H68" s="53"/>
    </row>
    <row r="69" spans="1:8" ht="48" customHeight="1">
      <c r="A69" s="53"/>
      <c r="B69" s="45"/>
      <c r="C69" s="9" t="s">
        <v>88</v>
      </c>
      <c r="D69" s="7">
        <v>80000000</v>
      </c>
      <c r="E69" s="7">
        <v>80000000</v>
      </c>
      <c r="F69" s="40">
        <f t="shared" si="0"/>
        <v>100</v>
      </c>
      <c r="G69" s="41"/>
      <c r="H69" s="53"/>
    </row>
    <row r="70" spans="1:8" ht="39.75" customHeight="1">
      <c r="A70" s="53"/>
      <c r="B70" s="45"/>
      <c r="C70" s="6" t="s">
        <v>65</v>
      </c>
      <c r="D70" s="8">
        <f>D71+D72+D73</f>
        <v>152000000</v>
      </c>
      <c r="E70" s="8">
        <f>E71+E72+E73</f>
        <v>152000000</v>
      </c>
      <c r="F70" s="8">
        <f>F71+F72+F73</f>
        <v>300</v>
      </c>
      <c r="G70" s="8"/>
      <c r="H70" s="46"/>
    </row>
    <row r="71" spans="1:8" ht="33" customHeight="1">
      <c r="A71" s="53"/>
      <c r="B71" s="45"/>
      <c r="C71" s="9" t="s">
        <v>89</v>
      </c>
      <c r="D71" s="7">
        <v>32000000</v>
      </c>
      <c r="E71" s="7">
        <v>32000000</v>
      </c>
      <c r="F71" s="40">
        <f t="shared" si="0"/>
        <v>100</v>
      </c>
      <c r="G71" s="41"/>
      <c r="H71" s="53"/>
    </row>
    <row r="72" spans="1:8" ht="33" customHeight="1">
      <c r="A72" s="53"/>
      <c r="B72" s="45"/>
      <c r="C72" s="9" t="s">
        <v>97</v>
      </c>
      <c r="D72" s="7">
        <v>20000000</v>
      </c>
      <c r="E72" s="7">
        <v>20000000</v>
      </c>
      <c r="F72" s="40">
        <f t="shared" si="0"/>
        <v>100</v>
      </c>
      <c r="G72" s="41"/>
      <c r="H72" s="53"/>
    </row>
    <row r="73" spans="1:8" ht="21.75" customHeight="1">
      <c r="A73" s="53"/>
      <c r="B73" s="45"/>
      <c r="C73" s="9" t="s">
        <v>93</v>
      </c>
      <c r="D73" s="7">
        <v>100000000</v>
      </c>
      <c r="E73" s="7">
        <v>100000000</v>
      </c>
      <c r="F73" s="40">
        <f t="shared" si="0"/>
        <v>100</v>
      </c>
      <c r="G73" s="41"/>
      <c r="H73" s="53"/>
    </row>
    <row r="74" spans="1:8" ht="38.25" customHeight="1">
      <c r="A74" s="53"/>
      <c r="B74" s="45"/>
      <c r="C74" s="6" t="s">
        <v>66</v>
      </c>
      <c r="D74" s="3">
        <f>D75+D76+D77+D78</f>
        <v>255000000</v>
      </c>
      <c r="E74" s="3">
        <f>E75+E76+E77+E78</f>
        <v>255000000</v>
      </c>
      <c r="F74" s="43">
        <f t="shared" si="0"/>
        <v>100</v>
      </c>
      <c r="G74" s="41"/>
      <c r="H74" s="46"/>
    </row>
    <row r="75" spans="1:8" ht="30.75" customHeight="1">
      <c r="A75" s="53"/>
      <c r="B75" s="45"/>
      <c r="C75" s="5" t="s">
        <v>67</v>
      </c>
      <c r="D75" s="4">
        <v>80000000</v>
      </c>
      <c r="E75" s="4">
        <v>80000000</v>
      </c>
      <c r="F75" s="40">
        <f t="shared" si="0"/>
        <v>100</v>
      </c>
      <c r="G75" s="41"/>
      <c r="H75" s="53"/>
    </row>
    <row r="76" spans="1:8" ht="30" customHeight="1">
      <c r="A76" s="53"/>
      <c r="B76" s="45"/>
      <c r="C76" s="5" t="s">
        <v>68</v>
      </c>
      <c r="D76" s="7">
        <v>5000000</v>
      </c>
      <c r="E76" s="7">
        <v>5000000</v>
      </c>
      <c r="F76" s="40"/>
      <c r="G76" s="41"/>
      <c r="H76" s="53"/>
    </row>
    <row r="77" spans="1:8" ht="31.5" customHeight="1">
      <c r="A77" s="53"/>
      <c r="B77" s="45"/>
      <c r="C77" s="5" t="s">
        <v>69</v>
      </c>
      <c r="D77" s="7">
        <v>20000000</v>
      </c>
      <c r="E77" s="7">
        <v>20000000</v>
      </c>
      <c r="F77" s="40">
        <f t="shared" si="0"/>
        <v>100</v>
      </c>
      <c r="G77" s="41"/>
      <c r="H77" s="53"/>
    </row>
    <row r="78" spans="1:8" ht="33.75" customHeight="1">
      <c r="A78" s="53"/>
      <c r="B78" s="45"/>
      <c r="C78" s="9" t="s">
        <v>70</v>
      </c>
      <c r="D78" s="7">
        <v>150000000</v>
      </c>
      <c r="E78" s="7">
        <v>150000000</v>
      </c>
      <c r="F78" s="40">
        <f t="shared" si="0"/>
        <v>100</v>
      </c>
      <c r="G78" s="41"/>
      <c r="H78" s="53"/>
    </row>
    <row r="79" spans="1:8" ht="36" customHeight="1">
      <c r="A79" s="53"/>
      <c r="B79" s="45"/>
      <c r="C79" s="6" t="s">
        <v>71</v>
      </c>
      <c r="D79" s="3">
        <f>SUM(D80:D82)</f>
        <v>90000000</v>
      </c>
      <c r="E79" s="3">
        <f>SUM(E80:E82)</f>
        <v>90000000</v>
      </c>
      <c r="F79" s="43">
        <f t="shared" si="0"/>
        <v>100</v>
      </c>
      <c r="G79" s="41"/>
      <c r="H79" s="46"/>
    </row>
    <row r="80" spans="1:8" ht="33" customHeight="1">
      <c r="A80" s="53"/>
      <c r="B80" s="45"/>
      <c r="C80" s="5" t="s">
        <v>72</v>
      </c>
      <c r="D80" s="4">
        <v>15000000</v>
      </c>
      <c r="E80" s="4">
        <v>15000000</v>
      </c>
      <c r="F80" s="40">
        <f t="shared" si="0"/>
        <v>100</v>
      </c>
      <c r="G80" s="41"/>
      <c r="H80" s="53"/>
    </row>
    <row r="81" spans="1:8" ht="18.75" customHeight="1">
      <c r="A81" s="53"/>
      <c r="B81" s="45"/>
      <c r="C81" s="5" t="s">
        <v>73</v>
      </c>
      <c r="D81" s="4">
        <v>25000000</v>
      </c>
      <c r="E81" s="4">
        <v>25000000</v>
      </c>
      <c r="F81" s="40">
        <f t="shared" si="0"/>
        <v>100</v>
      </c>
      <c r="G81" s="41"/>
      <c r="H81" s="53"/>
    </row>
    <row r="82" spans="1:8" ht="28.5" customHeight="1">
      <c r="A82" s="53"/>
      <c r="B82" s="45"/>
      <c r="C82" s="5" t="s">
        <v>74</v>
      </c>
      <c r="D82" s="4">
        <v>50000000</v>
      </c>
      <c r="E82" s="4">
        <v>50000000</v>
      </c>
      <c r="F82" s="40">
        <f t="shared" si="0"/>
        <v>100</v>
      </c>
      <c r="G82" s="41"/>
      <c r="H82" s="53"/>
    </row>
    <row r="83" spans="2:11" s="57" customFormat="1" ht="37.5" customHeight="1">
      <c r="B83" s="15" t="s">
        <v>86</v>
      </c>
      <c r="C83" s="16" t="s">
        <v>76</v>
      </c>
      <c r="D83" s="17">
        <f>D84+D89+D91+D93+D95</f>
        <v>363000000</v>
      </c>
      <c r="E83" s="17">
        <f>E84+E89+E91+E93+E95</f>
        <v>363000000</v>
      </c>
      <c r="F83" s="20">
        <f aca="true" t="shared" si="1" ref="F83:F95">E83/D83*100</f>
        <v>100</v>
      </c>
      <c r="G83" s="21"/>
      <c r="H83" s="19"/>
      <c r="J83" s="57">
        <v>363000000</v>
      </c>
      <c r="K83" s="78">
        <f>D83-J83</f>
        <v>0</v>
      </c>
    </row>
    <row r="84" spans="1:8" s="56" customFormat="1" ht="31.5" customHeight="1">
      <c r="A84" s="47"/>
      <c r="B84" s="38"/>
      <c r="C84" s="6" t="s">
        <v>21</v>
      </c>
      <c r="D84" s="3">
        <f>D85</f>
        <v>35000000</v>
      </c>
      <c r="E84" s="3">
        <f>E85</f>
        <v>35000000</v>
      </c>
      <c r="F84" s="43">
        <f t="shared" si="1"/>
        <v>100</v>
      </c>
      <c r="G84" s="44"/>
      <c r="H84" s="46"/>
    </row>
    <row r="85" spans="1:8" ht="30.75" customHeight="1">
      <c r="A85" s="53"/>
      <c r="B85" s="45"/>
      <c r="C85" s="5" t="s">
        <v>77</v>
      </c>
      <c r="D85" s="4">
        <v>35000000</v>
      </c>
      <c r="E85" s="4">
        <v>35000000</v>
      </c>
      <c r="F85" s="40">
        <f t="shared" si="1"/>
        <v>100</v>
      </c>
      <c r="G85" s="41"/>
      <c r="H85" s="53"/>
    </row>
    <row r="86" spans="1:8" ht="18.75" customHeight="1">
      <c r="A86" s="47"/>
      <c r="B86" s="38"/>
      <c r="C86" s="6" t="s">
        <v>37</v>
      </c>
      <c r="D86" s="3"/>
      <c r="E86" s="3"/>
      <c r="F86" s="43"/>
      <c r="G86" s="44"/>
      <c r="H86" s="47"/>
    </row>
    <row r="87" spans="1:8" ht="32.25" customHeight="1">
      <c r="A87" s="53"/>
      <c r="B87" s="45"/>
      <c r="C87" s="5" t="s">
        <v>38</v>
      </c>
      <c r="D87" s="4"/>
      <c r="E87" s="4"/>
      <c r="F87" s="40"/>
      <c r="G87" s="41"/>
      <c r="H87" s="53"/>
    </row>
    <row r="88" spans="1:8" ht="18.75" customHeight="1">
      <c r="A88" s="53"/>
      <c r="B88" s="45"/>
      <c r="C88" s="5" t="s">
        <v>39</v>
      </c>
      <c r="D88" s="4"/>
      <c r="E88" s="4"/>
      <c r="F88" s="40"/>
      <c r="G88" s="41"/>
      <c r="H88" s="53"/>
    </row>
    <row r="89" spans="1:8" ht="63.75" customHeight="1">
      <c r="A89" s="47"/>
      <c r="B89" s="38"/>
      <c r="C89" s="6" t="s">
        <v>61</v>
      </c>
      <c r="D89" s="3">
        <f>D90</f>
        <v>250000000</v>
      </c>
      <c r="E89" s="3">
        <f>E90</f>
        <v>250000000</v>
      </c>
      <c r="F89" s="43"/>
      <c r="G89" s="44"/>
      <c r="H89" s="47"/>
    </row>
    <row r="90" spans="1:8" ht="35.25" customHeight="1">
      <c r="A90" s="53"/>
      <c r="B90" s="45"/>
      <c r="C90" s="9" t="s">
        <v>93</v>
      </c>
      <c r="D90" s="7">
        <v>250000000</v>
      </c>
      <c r="E90" s="7">
        <v>250000000</v>
      </c>
      <c r="F90" s="40"/>
      <c r="G90" s="41"/>
      <c r="H90" s="53"/>
    </row>
    <row r="91" spans="1:8" s="56" customFormat="1" ht="35.25" customHeight="1">
      <c r="A91" s="47"/>
      <c r="B91" s="38"/>
      <c r="C91" s="6" t="s">
        <v>78</v>
      </c>
      <c r="D91" s="3">
        <f>D92</f>
        <v>20000000</v>
      </c>
      <c r="E91" s="3">
        <f>E92</f>
        <v>20000000</v>
      </c>
      <c r="F91" s="43">
        <f t="shared" si="1"/>
        <v>100</v>
      </c>
      <c r="G91" s="44"/>
      <c r="H91" s="47"/>
    </row>
    <row r="92" spans="1:8" ht="36" customHeight="1">
      <c r="A92" s="53"/>
      <c r="B92" s="45"/>
      <c r="C92" s="5" t="s">
        <v>79</v>
      </c>
      <c r="D92" s="4">
        <v>20000000</v>
      </c>
      <c r="E92" s="4">
        <v>20000000</v>
      </c>
      <c r="F92" s="40">
        <f t="shared" si="1"/>
        <v>100</v>
      </c>
      <c r="G92" s="41"/>
      <c r="H92" s="53"/>
    </row>
    <row r="93" spans="1:8" s="56" customFormat="1" ht="36" customHeight="1">
      <c r="A93" s="47"/>
      <c r="B93" s="38"/>
      <c r="C93" s="6" t="s">
        <v>99</v>
      </c>
      <c r="D93" s="3">
        <f>D94</f>
        <v>54000000</v>
      </c>
      <c r="E93" s="3">
        <f>E94</f>
        <v>54000000</v>
      </c>
      <c r="F93" s="43">
        <f t="shared" si="1"/>
        <v>100</v>
      </c>
      <c r="G93" s="44"/>
      <c r="H93" s="47"/>
    </row>
    <row r="94" spans="1:8" ht="36" customHeight="1">
      <c r="A94" s="53"/>
      <c r="B94" s="45"/>
      <c r="C94" s="5" t="s">
        <v>100</v>
      </c>
      <c r="D94" s="4">
        <v>54000000</v>
      </c>
      <c r="E94" s="4">
        <v>54000000</v>
      </c>
      <c r="F94" s="40">
        <f t="shared" si="1"/>
        <v>100</v>
      </c>
      <c r="G94" s="41"/>
      <c r="H94" s="53"/>
    </row>
    <row r="95" spans="1:8" s="56" customFormat="1" ht="36.75" customHeight="1">
      <c r="A95" s="47"/>
      <c r="B95" s="38"/>
      <c r="C95" s="6" t="s">
        <v>66</v>
      </c>
      <c r="D95" s="3">
        <f>D97+D98</f>
        <v>4000000</v>
      </c>
      <c r="E95" s="3">
        <f>E97+E98</f>
        <v>4000000</v>
      </c>
      <c r="F95" s="43">
        <f t="shared" si="1"/>
        <v>100</v>
      </c>
      <c r="G95" s="44"/>
      <c r="H95" s="46"/>
    </row>
    <row r="96" spans="1:8" ht="33" customHeight="1">
      <c r="A96" s="53"/>
      <c r="B96" s="45"/>
      <c r="C96" s="5" t="s">
        <v>67</v>
      </c>
      <c r="D96" s="3"/>
      <c r="E96" s="3"/>
      <c r="F96" s="40"/>
      <c r="G96" s="41"/>
      <c r="H96" s="46"/>
    </row>
    <row r="97" spans="1:8" ht="18.75" customHeight="1">
      <c r="A97" s="53"/>
      <c r="B97" s="45"/>
      <c r="C97" s="5" t="s">
        <v>98</v>
      </c>
      <c r="D97" s="4">
        <v>4000000</v>
      </c>
      <c r="E97" s="4">
        <v>4000000</v>
      </c>
      <c r="F97" s="40"/>
      <c r="G97" s="41"/>
      <c r="H97" s="46"/>
    </row>
    <row r="98" spans="1:8" ht="18.75" customHeight="1">
      <c r="A98" s="53"/>
      <c r="B98" s="45"/>
      <c r="C98" s="5" t="s">
        <v>87</v>
      </c>
      <c r="D98" s="23"/>
      <c r="E98" s="23"/>
      <c r="F98" s="40"/>
      <c r="G98" s="41"/>
      <c r="H98" s="46"/>
    </row>
    <row r="99" spans="1:8" ht="27" customHeight="1">
      <c r="A99" s="53"/>
      <c r="B99" s="38">
        <v>1.3</v>
      </c>
      <c r="C99" s="42" t="s">
        <v>75</v>
      </c>
      <c r="D99" s="3">
        <f>D100</f>
        <v>0</v>
      </c>
      <c r="E99" s="3">
        <f>E100</f>
        <v>0</v>
      </c>
      <c r="F99" s="43">
        <v>0</v>
      </c>
      <c r="G99" s="44"/>
      <c r="H99" s="46"/>
    </row>
    <row r="100" spans="1:8" ht="34.5" customHeight="1">
      <c r="A100" s="53"/>
      <c r="B100" s="45"/>
      <c r="C100" s="6" t="s">
        <v>17</v>
      </c>
      <c r="D100" s="3">
        <f>D101</f>
        <v>0</v>
      </c>
      <c r="E100" s="3">
        <f>E101</f>
        <v>0</v>
      </c>
      <c r="F100" s="43">
        <v>0</v>
      </c>
      <c r="G100" s="44"/>
      <c r="H100" s="46"/>
    </row>
    <row r="101" spans="1:8" ht="37.5" customHeight="1">
      <c r="A101" s="53"/>
      <c r="B101" s="45"/>
      <c r="C101" s="10" t="s">
        <v>18</v>
      </c>
      <c r="D101" s="4"/>
      <c r="E101" s="4"/>
      <c r="F101" s="40">
        <v>0</v>
      </c>
      <c r="G101" s="41"/>
      <c r="H101" s="53"/>
    </row>
    <row r="102" spans="1:8" ht="20.25" customHeight="1">
      <c r="A102" s="27"/>
      <c r="B102" s="27"/>
      <c r="C102" s="27"/>
      <c r="D102" s="68" t="s">
        <v>103</v>
      </c>
      <c r="E102" s="68"/>
      <c r="F102" s="68"/>
      <c r="G102" s="68"/>
      <c r="H102" s="53"/>
    </row>
    <row r="103" spans="1:8" ht="15" customHeight="1">
      <c r="A103" s="28" t="s">
        <v>82</v>
      </c>
      <c r="B103" s="28"/>
      <c r="C103" s="28" t="s">
        <v>95</v>
      </c>
      <c r="D103" s="28"/>
      <c r="E103" s="60" t="s">
        <v>83</v>
      </c>
      <c r="F103" s="60"/>
      <c r="G103" s="60"/>
      <c r="H103" s="28"/>
    </row>
    <row r="104" spans="1:8" ht="15" customHeight="1">
      <c r="A104" s="28"/>
      <c r="B104" s="28"/>
      <c r="C104" s="28"/>
      <c r="D104" s="28"/>
      <c r="E104" s="61" t="s">
        <v>84</v>
      </c>
      <c r="F104" s="61"/>
      <c r="G104" s="61"/>
      <c r="H104" s="52"/>
    </row>
    <row r="105" spans="1:8" ht="21.75" customHeight="1">
      <c r="A105" s="28"/>
      <c r="B105" s="28"/>
      <c r="C105" s="28"/>
      <c r="D105" s="28"/>
      <c r="E105" s="51"/>
      <c r="F105" s="51"/>
      <c r="G105" s="51"/>
      <c r="H105" s="52"/>
    </row>
    <row r="106" spans="1:8" ht="21.75" customHeight="1">
      <c r="A106" s="62"/>
      <c r="B106" s="62"/>
      <c r="C106" s="62"/>
      <c r="D106" s="62"/>
      <c r="E106" s="62"/>
      <c r="F106" s="63"/>
      <c r="G106" s="63"/>
      <c r="H106" s="63"/>
    </row>
    <row r="107" spans="1:8" ht="21.75" customHeight="1">
      <c r="A107" s="52"/>
      <c r="B107" s="64"/>
      <c r="C107" s="64"/>
      <c r="D107" s="62"/>
      <c r="E107" s="62"/>
      <c r="F107" s="63"/>
      <c r="G107" s="63"/>
      <c r="H107" s="63"/>
    </row>
    <row r="108" spans="1:8" ht="27.75" customHeight="1">
      <c r="A108" s="52"/>
      <c r="B108" s="52"/>
      <c r="C108" s="48" t="s">
        <v>96</v>
      </c>
      <c r="D108" s="29"/>
      <c r="E108" s="59" t="s">
        <v>94</v>
      </c>
      <c r="F108" s="59"/>
      <c r="G108" s="59"/>
      <c r="H108" s="52"/>
    </row>
  </sheetData>
  <sheetProtection/>
  <mergeCells count="23">
    <mergeCell ref="A1:H1"/>
    <mergeCell ref="B2:G2"/>
    <mergeCell ref="E5:G6"/>
    <mergeCell ref="A6:D6"/>
    <mergeCell ref="B3:C3"/>
    <mergeCell ref="B5:C5"/>
    <mergeCell ref="B4:C4"/>
    <mergeCell ref="D3:G3"/>
    <mergeCell ref="D4:G4"/>
    <mergeCell ref="A12:F12"/>
    <mergeCell ref="B8:G8"/>
    <mergeCell ref="B9:G9"/>
    <mergeCell ref="B10:G10"/>
    <mergeCell ref="D102:G102"/>
    <mergeCell ref="D7:G7"/>
    <mergeCell ref="B11:G11"/>
    <mergeCell ref="E108:G108"/>
    <mergeCell ref="E103:G103"/>
    <mergeCell ref="E104:G104"/>
    <mergeCell ref="A106:E106"/>
    <mergeCell ref="F106:H107"/>
    <mergeCell ref="B107:C107"/>
    <mergeCell ref="D107:E107"/>
  </mergeCells>
  <printOptions/>
  <pageMargins left="0.3" right="0.2" top="0.3" bottom="0.3" header="0.511811023622047" footer="0.511811023622047"/>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2022-04-07T02:33:51Z</cp:lastPrinted>
  <dcterms:created xsi:type="dcterms:W3CDTF">2020-04-16T13:50:00Z</dcterms:created>
  <dcterms:modified xsi:type="dcterms:W3CDTF">2023-02-04T10:31:32Z</dcterms:modified>
  <cp:category/>
  <cp:version/>
  <cp:contentType/>
  <cp:contentStatus/>
</cp:coreProperties>
</file>