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880" windowHeight="8445" tabRatio="344" activeTab="2"/>
  </bookViews>
  <sheets>
    <sheet name="Biểu số 2 ngân sách" sheetId="1" r:id="rId1"/>
    <sheet name="Cơ sở vật chất" sheetId="2" r:id="rId2"/>
    <sheet name="Ngoài ngân sách" sheetId="3" r:id="rId3"/>
  </sheets>
  <definedNames/>
  <calcPr fullCalcOnLoad="1"/>
</workbook>
</file>

<file path=xl/sharedStrings.xml><?xml version="1.0" encoding="utf-8"?>
<sst xmlns="http://schemas.openxmlformats.org/spreadsheetml/2006/main" count="274" uniqueCount="203">
  <si>
    <t>CỘNG HÒA XÃ HỘI CHỦ NGHĨA VIỆT NAM</t>
  </si>
  <si>
    <t>Độc lập - Tự do - Hạnh phúc</t>
  </si>
  <si>
    <t>Đơn vị: Trường Tiểu học Hiệp Hòa</t>
  </si>
  <si>
    <t>Chương: 622 loại 490 khoản 492</t>
  </si>
  <si>
    <t>Số TT</t>
  </si>
  <si>
    <t>Chỉ tiêu</t>
  </si>
  <si>
    <t>Ghi chú</t>
  </si>
  <si>
    <t>A</t>
  </si>
  <si>
    <t>B</t>
  </si>
  <si>
    <t>C</t>
  </si>
  <si>
    <t>CÔNG KHAI QUYẾT TOÁN THU - CHI NGUỒN NSNN</t>
  </si>
  <si>
    <t>Số liệu báo cáo quyết toán</t>
  </si>
  <si>
    <t>Số liệu quyết toán được phê duyệt</t>
  </si>
  <si>
    <t>Tiểu mục 6001: Lương ngạch, bậc theo quỹ lương duyệt</t>
  </si>
  <si>
    <t>Mục 6050: Tiền công trả cho người lao động TX theo HĐ</t>
  </si>
  <si>
    <t xml:space="preserve"> Mục 6000: Tiền lương</t>
  </si>
  <si>
    <t xml:space="preserve"> Mục 6100: Phụ cấp lương</t>
  </si>
  <si>
    <t>Tiểu mục 6101: Phụ cấp chức vụ</t>
  </si>
  <si>
    <t>Tiểu mục 6112: Phụ cấp ưu đãi nghề</t>
  </si>
  <si>
    <t>Tiểu mục 6113: Phụ cấp trách nhiệm theo nghề, công việc</t>
  </si>
  <si>
    <t>Tiểu mục 6115: Phụ cấp thâm niên theo nghề</t>
  </si>
  <si>
    <t xml:space="preserve"> Mục 6250: Phúc lợi tập thể</t>
  </si>
  <si>
    <t xml:space="preserve"> Tiểu mục 6257: Tiền nước uống</t>
  </si>
  <si>
    <t>Mục 6300: Các khoản đóng góp</t>
  </si>
  <si>
    <t>Tiểu mục 6301: Bảo hiểm xã hội</t>
  </si>
  <si>
    <t>Tiểu mục 6302: Bảo hiểm y tế</t>
  </si>
  <si>
    <t>Tiểu mục 6303: Kinh phí công đoàn</t>
  </si>
  <si>
    <t>Tiểu mục 6304: Bảo hiểm thất nghiệp</t>
  </si>
  <si>
    <t>Mục 6500: Thanh toán dịch vụ công cộng</t>
  </si>
  <si>
    <t>Tiểu mục 6501: Thanh toán tiền điện</t>
  </si>
  <si>
    <t>Tiểu mục 6502: Thanh toán tiền nước</t>
  </si>
  <si>
    <t>Mục 6550: Vật tư văn phòng</t>
  </si>
  <si>
    <t>Tiểu mục 6551: Văn phòng phẩm</t>
  </si>
  <si>
    <t>Tiểu mục 6552: Mua sắm công cụ, dụng cụ văn phòng</t>
  </si>
  <si>
    <t>Tiểu mục 6553: Khoán văn phòng phẩm</t>
  </si>
  <si>
    <t>Tiểu mục 6599: Vật tư văn phòng khác</t>
  </si>
  <si>
    <t>Mục 6600: Thông tin, tuyên truyền, liên lạc</t>
  </si>
  <si>
    <t>Tiểu mục 6601: Cước phí điện thoại trong nước</t>
  </si>
  <si>
    <t>Tiểu mục 6617: Cước phí Internet, thư điện tử</t>
  </si>
  <si>
    <t>Mục 6700: Công tác phí</t>
  </si>
  <si>
    <t>Tiểu mục 6702: Phụ cấp công tác phí</t>
  </si>
  <si>
    <t>Tiểu mục 6703: Tiền thuê phòng ngủ</t>
  </si>
  <si>
    <t>Tiểu mục 6704: Khoán công tác phí</t>
  </si>
  <si>
    <t>Mục 6900: Sửa chữa tài sản phục vụ công tác chuyên môn và duy tu, bảo dưỡng các công trình cơ sở hạ tầng từ kinh phí thường xuyên</t>
  </si>
  <si>
    <t xml:space="preserve">                THỦ TRƯỞNG ĐƠN VỊ</t>
  </si>
  <si>
    <t>Tiểu mục 6912: Thiết bị tin học</t>
  </si>
  <si>
    <t>Tiểu mục 6913: Máy photocopy</t>
  </si>
  <si>
    <t>Mục 7000: Chi phí nghiệp vụ CM của từng ngành</t>
  </si>
  <si>
    <t xml:space="preserve">Tiểu mục 7049: Chi phí nghiệp vụ chuyên môn </t>
  </si>
  <si>
    <t>Mục7750: Chi khác</t>
  </si>
  <si>
    <t>I</t>
  </si>
  <si>
    <t>II</t>
  </si>
  <si>
    <t>Tiểu mục 6117: Phụ cấp thâm niên vượt khung</t>
  </si>
  <si>
    <t>Nội dung</t>
  </si>
  <si>
    <t>ĐVT: Đồng</t>
  </si>
  <si>
    <t>III</t>
  </si>
  <si>
    <t>TRƯỜNG : TIỂU HỌC HIỆP HÒA</t>
  </si>
  <si>
    <t>THÔNG BÁO</t>
  </si>
  <si>
    <t>Số lượng</t>
  </si>
  <si>
    <t xml:space="preserve">Bình quân </t>
  </si>
  <si>
    <t>Số phòng học/số lớp</t>
  </si>
  <si>
    <t>Số m2/học sinh</t>
  </si>
  <si>
    <t>Loại phòng học</t>
  </si>
  <si>
    <t>Phòng học kiên cố</t>
  </si>
  <si>
    <t>Phòng học bán kiên cố</t>
  </si>
  <si>
    <t>Phòng học tạm</t>
  </si>
  <si>
    <t>Phong học chờ</t>
  </si>
  <si>
    <t>Số điểm trường</t>
  </si>
  <si>
    <t>Tổng diện tích đất (m2)</t>
  </si>
  <si>
    <t>Diện tích sân chơi, bãi tập (m2)</t>
  </si>
  <si>
    <t>Tổng diện tích các phòng</t>
  </si>
  <si>
    <t>IV</t>
  </si>
  <si>
    <t>VI</t>
  </si>
  <si>
    <t>V</t>
  </si>
  <si>
    <t>Diện tích phòng học (m2)</t>
  </si>
  <si>
    <t>Diện tích phòng chuẩn bị (m2)</t>
  </si>
  <si>
    <t>Diện tích thư viện (m2)</t>
  </si>
  <si>
    <t>Diện tích nhà đa năng (Phòng giáo dục rèn luyện thể chất)(m2)</t>
  </si>
  <si>
    <t>Diện tích phòng khác (m2)</t>
  </si>
  <si>
    <t>VII</t>
  </si>
  <si>
    <t>Khối 1</t>
  </si>
  <si>
    <t>Khối 2</t>
  </si>
  <si>
    <t>Khối 3</t>
  </si>
  <si>
    <t>Khối 4</t>
  </si>
  <si>
    <t>Khối 5</t>
  </si>
  <si>
    <t>Số bộ/lớp</t>
  </si>
  <si>
    <t>VIII</t>
  </si>
  <si>
    <r>
      <t xml:space="preserve">Tổng số thiết bị dạy học tối thiểu </t>
    </r>
    <r>
      <rPr>
        <sz val="14"/>
        <rFont val="Times New Roman"/>
        <family val="1"/>
      </rPr>
      <t>(ĐVT: Bộ)</t>
    </r>
  </si>
  <si>
    <t>Số học sinh/bộ</t>
  </si>
  <si>
    <t>IX</t>
  </si>
  <si>
    <t>Tổng số thiết bị</t>
  </si>
  <si>
    <t>Số thiết bị/lớp</t>
  </si>
  <si>
    <t>Ti vi</t>
  </si>
  <si>
    <t>Đầu Video/đầu đĩa</t>
  </si>
  <si>
    <t>Máy chiếu OvrHead/projector/vật thể</t>
  </si>
  <si>
    <t>Tủ đựng hồ sơ của lớp</t>
  </si>
  <si>
    <t>Các xét</t>
  </si>
  <si>
    <t>Bàn ghế học sinh 2 chỗ ngồi</t>
  </si>
  <si>
    <t>18/lớp</t>
  </si>
  <si>
    <t>1/lớp</t>
  </si>
  <si>
    <r>
      <t xml:space="preserve">Tổng số máy tính đang được sử dụng phụ vụ học tập </t>
    </r>
    <r>
      <rPr>
        <sz val="14"/>
        <rFont val="Times New Roman"/>
        <family val="1"/>
      </rPr>
      <t>(ĐVT: bộ) (Thuê)</t>
    </r>
  </si>
  <si>
    <t>Bảng chống lóa</t>
  </si>
  <si>
    <t>Bảng biểu trang trí</t>
  </si>
  <si>
    <t>X</t>
  </si>
  <si>
    <t>Nhà bếp</t>
  </si>
  <si>
    <t>XI</t>
  </si>
  <si>
    <t>Nhà ăn</t>
  </si>
  <si>
    <t>Số lượng (m2)</t>
  </si>
  <si>
    <t>XII</t>
  </si>
  <si>
    <t>Nhà vệ sinh</t>
  </si>
  <si>
    <t>Dùng cho giáo viên</t>
  </si>
  <si>
    <t>Dùng cho học sinh</t>
  </si>
  <si>
    <t>Chung</t>
  </si>
  <si>
    <t>Nam/nữ</t>
  </si>
  <si>
    <t>Đạt chuẩn vệ sinh*</t>
  </si>
  <si>
    <t>XIII</t>
  </si>
  <si>
    <t>Có</t>
  </si>
  <si>
    <t>Không</t>
  </si>
  <si>
    <t>Nguồn nước sinh hoạt hợp vệ sinh</t>
  </si>
  <si>
    <t>XIV</t>
  </si>
  <si>
    <t>Nguồn điện (lưới, phát điện riêng)</t>
  </si>
  <si>
    <t>XV</t>
  </si>
  <si>
    <t>Kết nối Internet (ADSL)</t>
  </si>
  <si>
    <t>XVI</t>
  </si>
  <si>
    <t>XVII</t>
  </si>
  <si>
    <t>Tường rào xây</t>
  </si>
  <si>
    <t>Trang thông tin điện tử (website) của trường</t>
  </si>
  <si>
    <t xml:space="preserve">  PHÒNG GD &amp; ĐT QUẢNG YÊN</t>
  </si>
  <si>
    <t>Nguyễn Thị Bích Thủy</t>
  </si>
  <si>
    <t>TỔNG THU NGÂN SÁCH NHÀ NƯỚC CẤP</t>
  </si>
  <si>
    <t>TỔNG SỐ NGÂN SÁCH CÒN LẠI</t>
  </si>
  <si>
    <t xml:space="preserve">            NGƯỜI LẬP</t>
  </si>
  <si>
    <t xml:space="preserve">             THỦ TRƯỞNG ĐƠN VỊ</t>
  </si>
  <si>
    <t>Biểu mẫu 07</t>
  </si>
  <si>
    <t>BÁO CÁO</t>
  </si>
  <si>
    <t>Biểu số: 03</t>
  </si>
  <si>
    <t>Tiểu mục 6701: Tiền vé tàu xe</t>
  </si>
  <si>
    <t xml:space="preserve">           Ngô Thị Thu Nga</t>
  </si>
  <si>
    <t>Mục 6750: Chi phí thuê mướn</t>
  </si>
  <si>
    <t>Tiểu mục 7758: Chi hỗ trợ trực tết</t>
  </si>
  <si>
    <t>NGƯỜI LẬP</t>
  </si>
  <si>
    <t xml:space="preserve"> Kinh phí tự chủ (nguồn 13)</t>
  </si>
  <si>
    <t xml:space="preserve"> Kinh phí không tự chủ (nguồn 12)</t>
  </si>
  <si>
    <t>TỔNG CHI THƯỜNG XUYÊN (nguồn 13)</t>
  </si>
  <si>
    <t>Tiểu mục 6757: Thuê lao công bảo vệ</t>
  </si>
  <si>
    <t>D</t>
  </si>
  <si>
    <t>CHI THƯỜNG XUYÊN  (nguồn 12)</t>
  </si>
  <si>
    <t>Mục 6100: Phụ cấp lương</t>
  </si>
  <si>
    <t>Tiểu mục 6149: Phụ cấp cho GV dạy thể dục</t>
  </si>
  <si>
    <t>Mục 7150: Chi về công tác người có công với cách mạng</t>
  </si>
  <si>
    <t>Công khai thông tin cơ sở vật chất của cơ sở giáo dục tiểu học, năm học 2016 - 2017</t>
  </si>
  <si>
    <t>Hiệp Hòa, ngày 04 tháng 09 năm 2016</t>
  </si>
  <si>
    <t xml:space="preserve">                 Ngô Thị Thu Nga</t>
  </si>
  <si>
    <t>Biểu số: 9</t>
  </si>
  <si>
    <t>Số tiền</t>
  </si>
  <si>
    <t>Tiền nước uống</t>
  </si>
  <si>
    <t>Chi mua dụng cụ phụ vụ HS uống nước</t>
  </si>
  <si>
    <t>Thanh toán tiền nước với công ty nước suối mơ</t>
  </si>
  <si>
    <t xml:space="preserve">   THỦ TRƯỞNG ĐƠN VỊ</t>
  </si>
  <si>
    <t>TỔNG SỐ TIỀN THU + DƯ NĂM TRƯỚC CHUYỂN SANG</t>
  </si>
  <si>
    <t>SỬ DỤNG SỐ TIỀN THU ĐƯỢC</t>
  </si>
  <si>
    <t xml:space="preserve">        Ngô Thị Thu Nga</t>
  </si>
  <si>
    <t>SỐ TIỀN CÒN DƯ</t>
  </si>
  <si>
    <t>NĂM HỌC 2016 - 2017</t>
  </si>
  <si>
    <t>Tiền tiếng anh Phonis</t>
  </si>
  <si>
    <t xml:space="preserve">Thanh toán công vận chuyển, phục vụ nước tới các phòng học từ 9/2016 đến tháng 5/2017 </t>
  </si>
  <si>
    <t>Thanh toán 70%/ tổng thu về Công ty cổ phần phát triển Giáo dục Việt Nam VPBOX</t>
  </si>
  <si>
    <t>Chi 9% GVCN thu</t>
  </si>
  <si>
    <t>Chi 5% thuê dọn vệ sinh lớp học</t>
  </si>
  <si>
    <t>Chi 6% quản lý BGH</t>
  </si>
  <si>
    <t>Chi 3% quản lý PGD</t>
  </si>
  <si>
    <t>Chi sửa chữa thiết bị tin học</t>
  </si>
  <si>
    <t>Chi kiểm tra giữa, cuối học kỳ</t>
  </si>
  <si>
    <t>7%</t>
  </si>
  <si>
    <t xml:space="preserve">                                                                                       Ngày 30 tháng 5 năm 2017</t>
  </si>
  <si>
    <t>QUYẾT TOÁN THU - CHI TIỀN NƯỚC UỐNG, TIẾNG ANH PHONIS</t>
  </si>
  <si>
    <t>QUYẾT TOÁN THU - CHI TIỀN ỦNG HỘ QUỸ HỘI PHỤ HUYNH</t>
  </si>
  <si>
    <t>TỔNG SỐ TIỀN ỦNG HỘ + DƯ NĂM TRƯỚC CHUYỂN SANG</t>
  </si>
  <si>
    <t>TỔNG SỐ TIỀN CHI</t>
  </si>
  <si>
    <t>Chi hỗ trợ thưởng tổ chức trưng bày sách, Hội thi em yêu tổ quốc Việt Nam</t>
  </si>
  <si>
    <t>Hỗ trợ tiền thưởng, vở thưởng học sinh đạt danh hiệu trong năm học 2016 - 2017</t>
  </si>
  <si>
    <t>Chi thưởng các lớp đạt danh hiệu thi đua trong năm học 2016-2017</t>
  </si>
  <si>
    <t>Chi tặng quà cho học sinh nghèo năm học 2016-2017</t>
  </si>
  <si>
    <t>Chi viếng đám hiếu phụ huynh lớp 4A</t>
  </si>
  <si>
    <t>Hỗ trợ tiền ăn trưa cho đội văn nghệ biểu diễn giao lưu học sinh năng khiếu cấp thị xã</t>
  </si>
  <si>
    <t>QUYẾT TOÁN THU - CHI TIỀN ỦNG HỘ CSVC (LÀM THƯ VIỆN THÂN THIỆN)</t>
  </si>
  <si>
    <t xml:space="preserve">TỔNG SỐ TIỀN ỦNG HỘ </t>
  </si>
  <si>
    <t>Nộp về Kho bạc nhà nước thị xã Quảng Yên</t>
  </si>
  <si>
    <t>Chờ quyết định phê duyệt của UBND thị xã Quảng Yên sẽ thanh toán</t>
  </si>
  <si>
    <t>ĐẾN QUÝ II - NĂM 2017</t>
  </si>
  <si>
    <t>Tiểu mục 7004: Chi trang phục GV thể dục</t>
  </si>
  <si>
    <t>Tiểu mục 6051: Lương HĐ 68</t>
  </si>
  <si>
    <t>Tiểu mục 6099: Tiền công trả GV dạy thay nghỉ thai sản</t>
  </si>
  <si>
    <t>Tiểu mục 6549: Chi xử lý hút bể phốt</t>
  </si>
  <si>
    <t>Tiểu mục 6751: Thuê phương tiện vận chuyển</t>
  </si>
  <si>
    <t>Tiểu mục 6799: Chi thuê chăm sóc vườn cây cảnh, đổ rác</t>
  </si>
  <si>
    <t>Tiểu mục 6907: Nâng cấp lan can khu nhà học 3 tầng, trang trí phòng truyền thống</t>
  </si>
  <si>
    <t>Tiểu mục 6921: Đường điện, đường nước</t>
  </si>
  <si>
    <t>Tiểu mục 7004: Chi mua quần áo cửa nhân HS lớp 5</t>
  </si>
  <si>
    <t>Tiểu mục 7006: Chi mua sách, tài liệu chuyên môn</t>
  </si>
  <si>
    <t>Tiểu mục 7799: Chi các khoản khác (các ngày kỷ niện)</t>
  </si>
  <si>
    <t xml:space="preserve">    Ngày 05 tháng 7 năm 2017</t>
  </si>
  <si>
    <t>Chi thăm học sinh ốn và chi đám hiếu</t>
  </si>
</sst>
</file>

<file path=xl/styles.xml><?xml version="1.0" encoding="utf-8"?>
<styleSheet xmlns="http://schemas.openxmlformats.org/spreadsheetml/2006/main">
  <numFmts count="31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_);_(* \(#,##0\);_(* &quot;-&quot;??_);_(@_)"/>
    <numFmt numFmtId="181" formatCode="0.000"/>
    <numFmt numFmtId="182" formatCode="0.0"/>
    <numFmt numFmtId="183" formatCode="0.0000"/>
    <numFmt numFmtId="184" formatCode="#,##0.0"/>
    <numFmt numFmtId="185" formatCode="0;\-0;;@"/>
    <numFmt numFmtId="186" formatCode="#,##0.00000"/>
  </numFmts>
  <fonts count="49">
    <font>
      <sz val="12"/>
      <name val="Times New Roman"/>
      <family val="0"/>
    </font>
    <font>
      <sz val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u val="single"/>
      <sz val="14"/>
      <name val="Times New Roman"/>
      <family val="1"/>
    </font>
    <font>
      <sz val="14"/>
      <name val=".VnTime"/>
      <family val="2"/>
    </font>
    <font>
      <b/>
      <i/>
      <sz val="14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ash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ashed"/>
      <bottom style="dashed"/>
    </border>
    <border>
      <left style="thin"/>
      <right style="thin"/>
      <top style="dashed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 style="thin"/>
    </border>
    <border>
      <left style="thin"/>
      <right style="thin"/>
      <top style="dotted"/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ashed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11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39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3" fontId="4" fillId="0" borderId="0" xfId="0" applyNumberFormat="1" applyFont="1" applyAlignment="1">
      <alignment/>
    </xf>
    <xf numFmtId="3" fontId="3" fillId="0" borderId="10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3" fontId="0" fillId="0" borderId="0" xfId="0" applyNumberFormat="1" applyAlignment="1">
      <alignment/>
    </xf>
    <xf numFmtId="0" fontId="4" fillId="0" borderId="10" xfId="0" applyFont="1" applyBorder="1" applyAlignment="1">
      <alignment/>
    </xf>
    <xf numFmtId="3" fontId="5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4" fillId="0" borderId="10" xfId="0" applyFont="1" applyBorder="1" applyAlignment="1">
      <alignment vertical="center" wrapText="1"/>
    </xf>
    <xf numFmtId="3" fontId="4" fillId="0" borderId="10" xfId="0" applyNumberFormat="1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Font="1" applyBorder="1" applyAlignment="1">
      <alignment/>
    </xf>
    <xf numFmtId="3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3" fontId="4" fillId="0" borderId="10" xfId="0" applyNumberFormat="1" applyFont="1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3" fontId="0" fillId="0" borderId="10" xfId="0" applyNumberFormat="1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/>
    </xf>
    <xf numFmtId="3" fontId="3" fillId="33" borderId="10" xfId="0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vertical="center" wrapText="1"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/>
    </xf>
    <xf numFmtId="184" fontId="2" fillId="0" borderId="10" xfId="0" applyNumberFormat="1" applyFont="1" applyBorder="1" applyAlignment="1">
      <alignment/>
    </xf>
    <xf numFmtId="185" fontId="2" fillId="34" borderId="10" xfId="0" applyNumberFormat="1" applyFont="1" applyFill="1" applyBorder="1" applyAlignment="1" applyProtection="1">
      <alignment/>
      <protection locked="0"/>
    </xf>
    <xf numFmtId="185" fontId="2" fillId="34" borderId="10" xfId="0" applyNumberFormat="1" applyFont="1" applyFill="1" applyBorder="1" applyAlignment="1" applyProtection="1">
      <alignment/>
      <protection locked="0"/>
    </xf>
    <xf numFmtId="0" fontId="9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185" fontId="4" fillId="34" borderId="10" xfId="0" applyNumberFormat="1" applyFont="1" applyFill="1" applyBorder="1" applyAlignment="1" applyProtection="1">
      <alignment/>
      <protection locked="0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/>
    </xf>
    <xf numFmtId="3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/>
    </xf>
    <xf numFmtId="0" fontId="12" fillId="0" borderId="10" xfId="55" applyFont="1" applyBorder="1" applyAlignment="1">
      <alignment horizontal="left" vertical="center"/>
      <protection/>
    </xf>
    <xf numFmtId="3" fontId="3" fillId="35" borderId="10" xfId="0" applyNumberFormat="1" applyFont="1" applyFill="1" applyBorder="1" applyAlignment="1">
      <alignment/>
    </xf>
    <xf numFmtId="3" fontId="3" fillId="35" borderId="10" xfId="0" applyNumberFormat="1" applyFont="1" applyFill="1" applyBorder="1" applyAlignment="1">
      <alignment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right" vertical="center" wrapText="1"/>
    </xf>
    <xf numFmtId="0" fontId="2" fillId="35" borderId="10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13" fillId="0" borderId="0" xfId="0" applyFont="1" applyAlignment="1">
      <alignment horizontal="right"/>
    </xf>
    <xf numFmtId="0" fontId="1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/>
    </xf>
    <xf numFmtId="3" fontId="4" fillId="0" borderId="11" xfId="0" applyNumberFormat="1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/>
    </xf>
    <xf numFmtId="3" fontId="4" fillId="0" borderId="13" xfId="0" applyNumberFormat="1" applyFont="1" applyBorder="1" applyAlignment="1">
      <alignment/>
    </xf>
    <xf numFmtId="2" fontId="4" fillId="0" borderId="14" xfId="0" applyNumberFormat="1" applyFont="1" applyBorder="1" applyAlignment="1">
      <alignment vertical="center" wrapText="1"/>
    </xf>
    <xf numFmtId="3" fontId="4" fillId="0" borderId="14" xfId="0" applyNumberFormat="1" applyFont="1" applyBorder="1" applyAlignment="1">
      <alignment vertical="center" wrapText="1"/>
    </xf>
    <xf numFmtId="1" fontId="4" fillId="0" borderId="14" xfId="0" applyNumberFormat="1" applyFont="1" applyBorder="1" applyAlignment="1">
      <alignment vertical="center" wrapText="1"/>
    </xf>
    <xf numFmtId="2" fontId="4" fillId="0" borderId="0" xfId="0" applyNumberFormat="1" applyFont="1" applyAlignment="1">
      <alignment vertical="center" wrapText="1"/>
    </xf>
    <xf numFmtId="0" fontId="4" fillId="0" borderId="15" xfId="0" applyFont="1" applyBorder="1" applyAlignment="1">
      <alignment/>
    </xf>
    <xf numFmtId="3" fontId="4" fillId="0" borderId="15" xfId="0" applyNumberFormat="1" applyFont="1" applyBorder="1" applyAlignment="1">
      <alignment/>
    </xf>
    <xf numFmtId="0" fontId="4" fillId="0" borderId="0" xfId="0" applyFont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3" fontId="11" fillId="0" borderId="16" xfId="0" applyNumberFormat="1" applyFont="1" applyBorder="1" applyAlignment="1">
      <alignment vertical="center" wrapText="1"/>
    </xf>
    <xf numFmtId="3" fontId="4" fillId="0" borderId="16" xfId="0" applyNumberFormat="1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3" fontId="11" fillId="0" borderId="17" xfId="0" applyNumberFormat="1" applyFont="1" applyBorder="1" applyAlignment="1">
      <alignment vertical="center" wrapText="1"/>
    </xf>
    <xf numFmtId="3" fontId="4" fillId="0" borderId="17" xfId="0" applyNumberFormat="1" applyFont="1" applyBorder="1" applyAlignment="1">
      <alignment vertical="center" wrapText="1"/>
    </xf>
    <xf numFmtId="0" fontId="4" fillId="0" borderId="15" xfId="0" applyFont="1" applyBorder="1" applyAlignment="1">
      <alignment/>
    </xf>
    <xf numFmtId="0" fontId="4" fillId="0" borderId="0" xfId="0" applyFont="1" applyAlignment="1">
      <alignment horizontal="left"/>
    </xf>
    <xf numFmtId="1" fontId="4" fillId="0" borderId="0" xfId="0" applyNumberFormat="1" applyFont="1" applyAlignment="1">
      <alignment vertical="center" wrapText="1"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 vertical="center" wrapText="1"/>
    </xf>
    <xf numFmtId="3" fontId="11" fillId="0" borderId="19" xfId="0" applyNumberFormat="1" applyFont="1" applyBorder="1" applyAlignment="1">
      <alignment vertical="center" wrapText="1"/>
    </xf>
    <xf numFmtId="3" fontId="4" fillId="0" borderId="19" xfId="0" applyNumberFormat="1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3" fontId="11" fillId="0" borderId="15" xfId="0" applyNumberFormat="1" applyFont="1" applyBorder="1" applyAlignment="1">
      <alignment vertical="center" wrapText="1"/>
    </xf>
    <xf numFmtId="2" fontId="4" fillId="0" borderId="14" xfId="0" applyNumberFormat="1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3" fontId="11" fillId="0" borderId="12" xfId="0" applyNumberFormat="1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0" xfId="0" applyFont="1" applyBorder="1" applyAlignment="1">
      <alignment/>
    </xf>
    <xf numFmtId="1" fontId="4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3" fontId="4" fillId="35" borderId="10" xfId="0" applyNumberFormat="1" applyFont="1" applyFill="1" applyBorder="1" applyAlignment="1">
      <alignment vertical="center" wrapText="1"/>
    </xf>
    <xf numFmtId="3" fontId="2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3" fontId="5" fillId="0" borderId="2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185" fontId="0" fillId="34" borderId="10" xfId="0" applyNumberFormat="1" applyFont="1" applyFill="1" applyBorder="1" applyAlignment="1" applyProtection="1">
      <alignment horizontal="center"/>
      <protection locked="0"/>
    </xf>
    <xf numFmtId="0" fontId="3" fillId="0" borderId="10" xfId="0" applyFont="1" applyBorder="1" applyAlignment="1">
      <alignment horizontal="center"/>
    </xf>
    <xf numFmtId="0" fontId="12" fillId="0" borderId="0" xfId="0" applyFont="1" applyAlignment="1">
      <alignment horizontal="center"/>
    </xf>
    <xf numFmtId="3" fontId="4" fillId="0" borderId="21" xfId="0" applyNumberFormat="1" applyFont="1" applyBorder="1" applyAlignment="1" quotePrefix="1">
      <alignment horizontal="center" vertical="center" wrapText="1"/>
    </xf>
    <xf numFmtId="3" fontId="4" fillId="0" borderId="18" xfId="0" applyNumberFormat="1" applyFont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PL2Bieu so 05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</xdr:row>
      <xdr:rowOff>28575</xdr:rowOff>
    </xdr:from>
    <xdr:to>
      <xdr:col>1</xdr:col>
      <xdr:colOff>1714500</xdr:colOff>
      <xdr:row>2</xdr:row>
      <xdr:rowOff>28575</xdr:rowOff>
    </xdr:to>
    <xdr:sp>
      <xdr:nvSpPr>
        <xdr:cNvPr id="1" name="Line 1"/>
        <xdr:cNvSpPr>
          <a:spLocks/>
        </xdr:cNvSpPr>
      </xdr:nvSpPr>
      <xdr:spPr>
        <a:xfrm>
          <a:off x="257175" y="428625"/>
          <a:ext cx="1838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257175</xdr:colOff>
      <xdr:row>0</xdr:row>
      <xdr:rowOff>0</xdr:rowOff>
    </xdr:from>
    <xdr:to>
      <xdr:col>1</xdr:col>
      <xdr:colOff>1714500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257175" y="0"/>
          <a:ext cx="1838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257175</xdr:colOff>
      <xdr:row>0</xdr:row>
      <xdr:rowOff>0</xdr:rowOff>
    </xdr:from>
    <xdr:to>
      <xdr:col>1</xdr:col>
      <xdr:colOff>1714500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257175" y="0"/>
          <a:ext cx="1838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257175</xdr:colOff>
      <xdr:row>2</xdr:row>
      <xdr:rowOff>28575</xdr:rowOff>
    </xdr:from>
    <xdr:to>
      <xdr:col>1</xdr:col>
      <xdr:colOff>1714500</xdr:colOff>
      <xdr:row>2</xdr:row>
      <xdr:rowOff>28575</xdr:rowOff>
    </xdr:to>
    <xdr:sp>
      <xdr:nvSpPr>
        <xdr:cNvPr id="4" name="Line 4"/>
        <xdr:cNvSpPr>
          <a:spLocks/>
        </xdr:cNvSpPr>
      </xdr:nvSpPr>
      <xdr:spPr>
        <a:xfrm>
          <a:off x="257175" y="428625"/>
          <a:ext cx="1838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2209800</xdr:colOff>
      <xdr:row>2</xdr:row>
      <xdr:rowOff>57150</xdr:rowOff>
    </xdr:from>
    <xdr:to>
      <xdr:col>2</xdr:col>
      <xdr:colOff>95250</xdr:colOff>
      <xdr:row>2</xdr:row>
      <xdr:rowOff>57150</xdr:rowOff>
    </xdr:to>
    <xdr:sp>
      <xdr:nvSpPr>
        <xdr:cNvPr id="1" name="Line 4"/>
        <xdr:cNvSpPr>
          <a:spLocks/>
        </xdr:cNvSpPr>
      </xdr:nvSpPr>
      <xdr:spPr>
        <a:xfrm>
          <a:off x="2543175" y="533400"/>
          <a:ext cx="1924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2209800</xdr:colOff>
      <xdr:row>41</xdr:row>
      <xdr:rowOff>57150</xdr:rowOff>
    </xdr:from>
    <xdr:to>
      <xdr:col>2</xdr:col>
      <xdr:colOff>95250</xdr:colOff>
      <xdr:row>41</xdr:row>
      <xdr:rowOff>57150</xdr:rowOff>
    </xdr:to>
    <xdr:sp>
      <xdr:nvSpPr>
        <xdr:cNvPr id="2" name="Line 4"/>
        <xdr:cNvSpPr>
          <a:spLocks/>
        </xdr:cNvSpPr>
      </xdr:nvSpPr>
      <xdr:spPr>
        <a:xfrm>
          <a:off x="2543175" y="10896600"/>
          <a:ext cx="1924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2209800</xdr:colOff>
      <xdr:row>80</xdr:row>
      <xdr:rowOff>57150</xdr:rowOff>
    </xdr:from>
    <xdr:to>
      <xdr:col>2</xdr:col>
      <xdr:colOff>95250</xdr:colOff>
      <xdr:row>80</xdr:row>
      <xdr:rowOff>57150</xdr:rowOff>
    </xdr:to>
    <xdr:sp>
      <xdr:nvSpPr>
        <xdr:cNvPr id="3" name="Line 4"/>
        <xdr:cNvSpPr>
          <a:spLocks/>
        </xdr:cNvSpPr>
      </xdr:nvSpPr>
      <xdr:spPr>
        <a:xfrm>
          <a:off x="2543175" y="21212175"/>
          <a:ext cx="1924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9"/>
  <sheetViews>
    <sheetView zoomScale="115" zoomScaleNormal="115" zoomScalePageLayoutView="0" workbookViewId="0" topLeftCell="A73">
      <selection activeCell="B79" sqref="B79"/>
    </sheetView>
  </sheetViews>
  <sheetFormatPr defaultColWidth="9.00390625" defaultRowHeight="15.75"/>
  <cols>
    <col min="1" max="1" width="5.50390625" style="29" customWidth="1"/>
    <col min="2" max="2" width="41.375" style="0" customWidth="1"/>
    <col min="3" max="3" width="7.75390625" style="0" customWidth="1"/>
    <col min="4" max="4" width="8.125" style="0" customWidth="1"/>
    <col min="5" max="5" width="15.75390625" style="12" customWidth="1"/>
    <col min="6" max="6" width="11.875" style="0" customWidth="1"/>
    <col min="8" max="8" width="17.875" style="0" customWidth="1"/>
    <col min="9" max="9" width="13.00390625" style="0" customWidth="1"/>
  </cols>
  <sheetData>
    <row r="1" spans="1:6" s="1" customFormat="1" ht="18.75">
      <c r="A1" s="118" t="s">
        <v>0</v>
      </c>
      <c r="B1" s="118"/>
      <c r="C1" s="118"/>
      <c r="D1" s="118"/>
      <c r="E1" s="118"/>
      <c r="F1" s="118"/>
    </row>
    <row r="2" spans="1:6" s="1" customFormat="1" ht="18.75">
      <c r="A2" s="119" t="s">
        <v>1</v>
      </c>
      <c r="B2" s="118"/>
      <c r="C2" s="118"/>
      <c r="D2" s="118"/>
      <c r="E2" s="118"/>
      <c r="F2" s="118"/>
    </row>
    <row r="3" spans="1:5" s="1" customFormat="1" ht="18.75">
      <c r="A3" s="7"/>
      <c r="E3" s="8"/>
    </row>
    <row r="4" spans="1:6" s="7" customFormat="1" ht="18.75" customHeight="1">
      <c r="A4" s="7" t="s">
        <v>2</v>
      </c>
      <c r="E4" s="16"/>
      <c r="F4" s="7" t="s">
        <v>135</v>
      </c>
    </row>
    <row r="5" spans="1:5" s="7" customFormat="1" ht="19.5" customHeight="1">
      <c r="A5" s="7" t="s">
        <v>3</v>
      </c>
      <c r="E5" s="16"/>
    </row>
    <row r="6" spans="1:5" s="1" customFormat="1" ht="10.5" customHeight="1">
      <c r="A6" s="7"/>
      <c r="E6" s="8"/>
    </row>
    <row r="7" spans="1:6" s="1" customFormat="1" ht="20.25">
      <c r="A7" s="120" t="s">
        <v>134</v>
      </c>
      <c r="B7" s="120"/>
      <c r="C7" s="120"/>
      <c r="D7" s="120"/>
      <c r="E7" s="120"/>
      <c r="F7" s="120"/>
    </row>
    <row r="8" spans="1:6" s="1" customFormat="1" ht="18.75">
      <c r="A8" s="118" t="s">
        <v>10</v>
      </c>
      <c r="B8" s="118"/>
      <c r="C8" s="118"/>
      <c r="D8" s="118"/>
      <c r="E8" s="118"/>
      <c r="F8" s="118"/>
    </row>
    <row r="9" spans="1:6" s="1" customFormat="1" ht="18.75">
      <c r="A9" s="118" t="s">
        <v>189</v>
      </c>
      <c r="B9" s="118"/>
      <c r="C9" s="118"/>
      <c r="D9" s="118"/>
      <c r="E9" s="118"/>
      <c r="F9" s="118"/>
    </row>
    <row r="10" spans="1:6" s="1" customFormat="1" ht="18.75">
      <c r="A10" s="7"/>
      <c r="E10" s="8"/>
      <c r="F10" s="38" t="s">
        <v>54</v>
      </c>
    </row>
    <row r="11" spans="1:6" s="2" customFormat="1" ht="56.25" customHeight="1">
      <c r="A11" s="35" t="s">
        <v>4</v>
      </c>
      <c r="B11" s="3" t="s">
        <v>5</v>
      </c>
      <c r="C11" s="3"/>
      <c r="D11" s="3"/>
      <c r="E11" s="9" t="s">
        <v>11</v>
      </c>
      <c r="F11" s="3" t="s">
        <v>12</v>
      </c>
    </row>
    <row r="12" spans="1:6" s="2" customFormat="1" ht="23.25" customHeight="1">
      <c r="A12" s="58" t="s">
        <v>7</v>
      </c>
      <c r="B12" s="59" t="s">
        <v>129</v>
      </c>
      <c r="C12" s="59"/>
      <c r="D12" s="59"/>
      <c r="E12" s="60">
        <f>E13+E14</f>
        <v>4419662000</v>
      </c>
      <c r="F12" s="3"/>
    </row>
    <row r="13" spans="1:6" s="2" customFormat="1" ht="24.75" customHeight="1">
      <c r="A13" s="35"/>
      <c r="B13" s="62" t="s">
        <v>141</v>
      </c>
      <c r="C13" s="62"/>
      <c r="D13" s="62"/>
      <c r="E13" s="66">
        <v>4382062000</v>
      </c>
      <c r="F13" s="3"/>
    </row>
    <row r="14" spans="1:6" s="2" customFormat="1" ht="24.75" customHeight="1">
      <c r="A14" s="35"/>
      <c r="B14" s="62" t="s">
        <v>142</v>
      </c>
      <c r="C14" s="62"/>
      <c r="D14" s="62"/>
      <c r="E14" s="66">
        <v>37600000</v>
      </c>
      <c r="F14" s="3"/>
    </row>
    <row r="15" spans="1:6" s="7" customFormat="1" ht="18.75" customHeight="1">
      <c r="A15" s="6" t="s">
        <v>8</v>
      </c>
      <c r="B15" s="20" t="s">
        <v>143</v>
      </c>
      <c r="C15" s="20"/>
      <c r="D15" s="20"/>
      <c r="E15" s="10">
        <f>E16+E18+E21+E27+E29+E34+E38+E43+E46+E51+E55+E60+E64</f>
        <v>1973989906</v>
      </c>
      <c r="F15" s="13"/>
    </row>
    <row r="16" spans="1:6" s="7" customFormat="1" ht="18.75" customHeight="1">
      <c r="A16" s="5">
        <v>1</v>
      </c>
      <c r="B16" s="23" t="s">
        <v>15</v>
      </c>
      <c r="C16" s="23"/>
      <c r="D16" s="23"/>
      <c r="E16" s="63">
        <f>E17</f>
        <v>866215291</v>
      </c>
      <c r="F16" s="5"/>
    </row>
    <row r="17" spans="1:6" s="1" customFormat="1" ht="18.75" customHeight="1">
      <c r="A17" s="5"/>
      <c r="B17" s="21" t="s">
        <v>13</v>
      </c>
      <c r="C17" s="21"/>
      <c r="D17" s="21"/>
      <c r="E17" s="11">
        <v>866215291</v>
      </c>
      <c r="F17" s="4"/>
    </row>
    <row r="18" spans="1:6" s="1" customFormat="1" ht="18.75" customHeight="1">
      <c r="A18" s="5">
        <v>2</v>
      </c>
      <c r="B18" s="22" t="s">
        <v>14</v>
      </c>
      <c r="C18" s="22"/>
      <c r="D18" s="22"/>
      <c r="E18" s="63">
        <f>E19+E20</f>
        <v>21045202</v>
      </c>
      <c r="F18" s="4"/>
    </row>
    <row r="19" spans="1:6" s="1" customFormat="1" ht="18.75" customHeight="1">
      <c r="A19" s="5"/>
      <c r="B19" s="21" t="s">
        <v>191</v>
      </c>
      <c r="C19" s="22"/>
      <c r="D19" s="22"/>
      <c r="E19" s="11">
        <v>12245202</v>
      </c>
      <c r="F19" s="4"/>
    </row>
    <row r="20" spans="1:6" s="1" customFormat="1" ht="18.75" customHeight="1">
      <c r="A20" s="5"/>
      <c r="B20" s="21" t="s">
        <v>192</v>
      </c>
      <c r="C20" s="21"/>
      <c r="D20" s="21"/>
      <c r="E20" s="11">
        <v>8800000</v>
      </c>
      <c r="F20" s="4"/>
    </row>
    <row r="21" spans="1:6" s="1" customFormat="1" ht="18.75" customHeight="1">
      <c r="A21" s="5">
        <v>3</v>
      </c>
      <c r="B21" s="23" t="s">
        <v>16</v>
      </c>
      <c r="C21" s="23"/>
      <c r="D21" s="23"/>
      <c r="E21" s="63">
        <f>E22+E23+E24+E25+E26</f>
        <v>440900452</v>
      </c>
      <c r="F21" s="4"/>
    </row>
    <row r="22" spans="1:6" s="1" customFormat="1" ht="18.75" customHeight="1">
      <c r="A22" s="5"/>
      <c r="B22" s="21" t="s">
        <v>17</v>
      </c>
      <c r="C22" s="21"/>
      <c r="D22" s="21"/>
      <c r="E22" s="11">
        <v>13768290</v>
      </c>
      <c r="F22" s="4"/>
    </row>
    <row r="23" spans="1:6" s="1" customFormat="1" ht="18.75" customHeight="1">
      <c r="A23" s="5"/>
      <c r="B23" s="21" t="s">
        <v>18</v>
      </c>
      <c r="C23" s="21"/>
      <c r="D23" s="21"/>
      <c r="E23" s="11">
        <v>301874734</v>
      </c>
      <c r="F23" s="4"/>
    </row>
    <row r="24" spans="1:6" s="1" customFormat="1" ht="18.75" customHeight="1">
      <c r="A24" s="5"/>
      <c r="B24" s="21" t="s">
        <v>19</v>
      </c>
      <c r="C24" s="21"/>
      <c r="D24" s="21"/>
      <c r="E24" s="11">
        <v>6848600</v>
      </c>
      <c r="F24" s="4"/>
    </row>
    <row r="25" spans="1:6" s="1" customFormat="1" ht="18.75" customHeight="1">
      <c r="A25" s="5"/>
      <c r="B25" s="21" t="s">
        <v>20</v>
      </c>
      <c r="C25" s="21"/>
      <c r="D25" s="21"/>
      <c r="E25" s="11">
        <v>116885931</v>
      </c>
      <c r="F25" s="4"/>
    </row>
    <row r="26" spans="1:6" s="1" customFormat="1" ht="18.75" customHeight="1">
      <c r="A26" s="5"/>
      <c r="B26" s="21" t="s">
        <v>52</v>
      </c>
      <c r="C26" s="21"/>
      <c r="D26" s="21"/>
      <c r="E26" s="11">
        <v>1522897</v>
      </c>
      <c r="F26" s="4"/>
    </row>
    <row r="27" spans="1:6" s="1" customFormat="1" ht="18.75" customHeight="1">
      <c r="A27" s="5">
        <v>4</v>
      </c>
      <c r="B27" s="23" t="s">
        <v>21</v>
      </c>
      <c r="C27" s="23"/>
      <c r="D27" s="23"/>
      <c r="E27" s="63">
        <f>E28</f>
        <v>1200000</v>
      </c>
      <c r="F27" s="4"/>
    </row>
    <row r="28" spans="1:6" s="1" customFormat="1" ht="18.75" customHeight="1">
      <c r="A28" s="5"/>
      <c r="B28" s="24" t="s">
        <v>22</v>
      </c>
      <c r="C28" s="24"/>
      <c r="D28" s="24"/>
      <c r="E28" s="11">
        <v>1200000</v>
      </c>
      <c r="F28" s="4"/>
    </row>
    <row r="29" spans="1:6" s="1" customFormat="1" ht="18.75" customHeight="1">
      <c r="A29" s="5">
        <v>5</v>
      </c>
      <c r="B29" s="23" t="s">
        <v>23</v>
      </c>
      <c r="C29" s="23"/>
      <c r="D29" s="23"/>
      <c r="E29" s="63">
        <f>E30+E31+E32+E33</f>
        <v>244828299</v>
      </c>
      <c r="F29" s="4"/>
    </row>
    <row r="30" spans="1:6" s="1" customFormat="1" ht="18.75" customHeight="1">
      <c r="A30" s="5"/>
      <c r="B30" s="21" t="s">
        <v>24</v>
      </c>
      <c r="C30" s="21"/>
      <c r="D30" s="21"/>
      <c r="E30" s="11">
        <v>184322721</v>
      </c>
      <c r="F30" s="4"/>
    </row>
    <row r="31" spans="1:6" s="1" customFormat="1" ht="18.75" customHeight="1">
      <c r="A31" s="5"/>
      <c r="B31" s="21" t="s">
        <v>25</v>
      </c>
      <c r="C31" s="21"/>
      <c r="D31" s="21"/>
      <c r="E31" s="11">
        <v>30493985</v>
      </c>
      <c r="F31" s="4"/>
    </row>
    <row r="32" spans="1:6" s="1" customFormat="1" ht="18.75" customHeight="1">
      <c r="A32" s="5"/>
      <c r="B32" s="21" t="s">
        <v>26</v>
      </c>
      <c r="C32" s="21"/>
      <c r="D32" s="21"/>
      <c r="E32" s="11">
        <v>20258137</v>
      </c>
      <c r="F32" s="4"/>
    </row>
    <row r="33" spans="1:6" s="1" customFormat="1" ht="18.75" customHeight="1">
      <c r="A33" s="5"/>
      <c r="B33" s="21" t="s">
        <v>27</v>
      </c>
      <c r="C33" s="21"/>
      <c r="D33" s="21"/>
      <c r="E33" s="11">
        <v>9753456</v>
      </c>
      <c r="F33" s="4"/>
    </row>
    <row r="34" spans="1:6" s="1" customFormat="1" ht="18.75" customHeight="1">
      <c r="A34" s="5">
        <v>6</v>
      </c>
      <c r="B34" s="23" t="s">
        <v>28</v>
      </c>
      <c r="C34" s="23"/>
      <c r="D34" s="23"/>
      <c r="E34" s="63">
        <f>E35+E36+E37</f>
        <v>34730412</v>
      </c>
      <c r="F34" s="4"/>
    </row>
    <row r="35" spans="1:6" s="1" customFormat="1" ht="18.75" customHeight="1">
      <c r="A35" s="5"/>
      <c r="B35" s="24" t="s">
        <v>29</v>
      </c>
      <c r="C35" s="24"/>
      <c r="D35" s="24"/>
      <c r="E35" s="11">
        <v>18587932</v>
      </c>
      <c r="F35" s="4"/>
    </row>
    <row r="36" spans="1:6" s="1" customFormat="1" ht="18.75" customHeight="1">
      <c r="A36" s="5"/>
      <c r="B36" s="24" t="s">
        <v>30</v>
      </c>
      <c r="C36" s="24"/>
      <c r="D36" s="24"/>
      <c r="E36" s="11">
        <v>8642480</v>
      </c>
      <c r="F36" s="4"/>
    </row>
    <row r="37" spans="1:6" s="1" customFormat="1" ht="18.75" customHeight="1">
      <c r="A37" s="5"/>
      <c r="B37" s="24" t="s">
        <v>193</v>
      </c>
      <c r="C37" s="24"/>
      <c r="D37" s="24"/>
      <c r="E37" s="11">
        <v>7500000</v>
      </c>
      <c r="F37" s="4"/>
    </row>
    <row r="38" spans="1:6" s="7" customFormat="1" ht="18.75" customHeight="1">
      <c r="A38" s="5">
        <v>7</v>
      </c>
      <c r="B38" s="23" t="s">
        <v>31</v>
      </c>
      <c r="C38" s="23"/>
      <c r="D38" s="23"/>
      <c r="E38" s="63">
        <f>E39+E40+E41+E42</f>
        <v>75113560</v>
      </c>
      <c r="F38" s="5"/>
    </row>
    <row r="39" spans="1:6" s="7" customFormat="1" ht="18.75" customHeight="1">
      <c r="A39" s="5"/>
      <c r="B39" s="24" t="s">
        <v>32</v>
      </c>
      <c r="C39" s="24"/>
      <c r="D39" s="24"/>
      <c r="E39" s="25">
        <v>8881000</v>
      </c>
      <c r="F39" s="5"/>
    </row>
    <row r="40" spans="1:6" s="1" customFormat="1" ht="18.75" customHeight="1">
      <c r="A40" s="5"/>
      <c r="B40" s="24" t="s">
        <v>33</v>
      </c>
      <c r="C40" s="24"/>
      <c r="D40" s="24"/>
      <c r="E40" s="11">
        <v>21964060</v>
      </c>
      <c r="F40" s="4"/>
    </row>
    <row r="41" spans="1:8" s="1" customFormat="1" ht="18.75" customHeight="1">
      <c r="A41" s="5"/>
      <c r="B41" s="24" t="s">
        <v>34</v>
      </c>
      <c r="C41" s="24"/>
      <c r="D41" s="24"/>
      <c r="E41" s="11">
        <v>7400000</v>
      </c>
      <c r="F41" s="4"/>
      <c r="H41" s="1">
        <v>5</v>
      </c>
    </row>
    <row r="42" spans="1:6" s="1" customFormat="1" ht="18.75" customHeight="1">
      <c r="A42" s="5"/>
      <c r="B42" s="24" t="s">
        <v>35</v>
      </c>
      <c r="C42" s="24"/>
      <c r="D42" s="24"/>
      <c r="E42" s="11">
        <v>36868500</v>
      </c>
      <c r="F42" s="4"/>
    </row>
    <row r="43" spans="1:6" s="1" customFormat="1" ht="18.75" customHeight="1">
      <c r="A43" s="5">
        <v>8</v>
      </c>
      <c r="B43" s="5" t="s">
        <v>36</v>
      </c>
      <c r="C43" s="5"/>
      <c r="D43" s="5"/>
      <c r="E43" s="63">
        <f>E44+E45</f>
        <v>8597150</v>
      </c>
      <c r="F43" s="4"/>
    </row>
    <row r="44" spans="1:6" s="1" customFormat="1" ht="18.75" customHeight="1">
      <c r="A44" s="5"/>
      <c r="B44" s="24" t="s">
        <v>37</v>
      </c>
      <c r="C44" s="24"/>
      <c r="D44" s="24"/>
      <c r="E44" s="25">
        <v>281150</v>
      </c>
      <c r="F44" s="4"/>
    </row>
    <row r="45" spans="1:6" s="30" customFormat="1" ht="18.75" customHeight="1">
      <c r="A45" s="5"/>
      <c r="B45" s="24" t="s">
        <v>38</v>
      </c>
      <c r="C45" s="24"/>
      <c r="D45" s="24"/>
      <c r="E45" s="25">
        <v>8316000</v>
      </c>
      <c r="F45" s="24"/>
    </row>
    <row r="46" spans="1:6" s="30" customFormat="1" ht="18.75" customHeight="1">
      <c r="A46" s="5">
        <v>9</v>
      </c>
      <c r="B46" s="23" t="s">
        <v>39</v>
      </c>
      <c r="C46" s="23"/>
      <c r="D46" s="23"/>
      <c r="E46" s="63">
        <f>E47+E48+E49+E50</f>
        <v>6400000</v>
      </c>
      <c r="F46" s="24"/>
    </row>
    <row r="47" spans="1:6" s="30" customFormat="1" ht="18.75" customHeight="1">
      <c r="A47" s="5"/>
      <c r="B47" s="24" t="s">
        <v>136</v>
      </c>
      <c r="C47" s="24"/>
      <c r="D47" s="24"/>
      <c r="E47" s="25">
        <v>350000</v>
      </c>
      <c r="F47" s="24"/>
    </row>
    <row r="48" spans="1:6" s="30" customFormat="1" ht="18.75" customHeight="1">
      <c r="A48" s="5"/>
      <c r="B48" s="24" t="s">
        <v>40</v>
      </c>
      <c r="C48" s="24"/>
      <c r="D48" s="24"/>
      <c r="E48" s="25">
        <v>1450000</v>
      </c>
      <c r="F48" s="24"/>
    </row>
    <row r="49" spans="1:6" s="30" customFormat="1" ht="18.75" customHeight="1">
      <c r="A49" s="5"/>
      <c r="B49" s="24" t="s">
        <v>41</v>
      </c>
      <c r="C49" s="24"/>
      <c r="D49" s="24"/>
      <c r="E49" s="25">
        <v>1000000</v>
      </c>
      <c r="F49" s="24"/>
    </row>
    <row r="50" spans="1:6" s="32" customFormat="1" ht="18.75" customHeight="1">
      <c r="A50" s="49"/>
      <c r="B50" s="24" t="s">
        <v>42</v>
      </c>
      <c r="C50" s="24"/>
      <c r="D50" s="24"/>
      <c r="E50" s="28">
        <v>3600000</v>
      </c>
      <c r="F50" s="27"/>
    </row>
    <row r="51" spans="1:6" s="32" customFormat="1" ht="18.75" customHeight="1">
      <c r="A51" s="49">
        <v>10</v>
      </c>
      <c r="B51" s="23" t="s">
        <v>138</v>
      </c>
      <c r="C51" s="23"/>
      <c r="D51" s="23"/>
      <c r="E51" s="64">
        <f>E52+E53+E54</f>
        <v>71615000</v>
      </c>
      <c r="F51" s="27"/>
    </row>
    <row r="52" spans="1:6" s="32" customFormat="1" ht="18.75" customHeight="1">
      <c r="A52" s="49"/>
      <c r="B52" s="24" t="s">
        <v>194</v>
      </c>
      <c r="C52" s="23"/>
      <c r="D52" s="23"/>
      <c r="E52" s="18">
        <v>4200000</v>
      </c>
      <c r="F52" s="27"/>
    </row>
    <row r="53" spans="1:6" s="32" customFormat="1" ht="18.75" customHeight="1">
      <c r="A53" s="49"/>
      <c r="B53" s="24" t="s">
        <v>144</v>
      </c>
      <c r="C53" s="24"/>
      <c r="D53" s="24"/>
      <c r="E53" s="18">
        <v>50490000</v>
      </c>
      <c r="F53" s="27"/>
    </row>
    <row r="54" spans="1:6" s="32" customFormat="1" ht="18.75" customHeight="1">
      <c r="A54" s="49"/>
      <c r="B54" s="24" t="s">
        <v>195</v>
      </c>
      <c r="C54" s="24"/>
      <c r="D54" s="24"/>
      <c r="E54" s="28">
        <v>16925000</v>
      </c>
      <c r="F54" s="27"/>
    </row>
    <row r="55" spans="1:6" s="32" customFormat="1" ht="47.25" customHeight="1">
      <c r="A55" s="49">
        <v>11</v>
      </c>
      <c r="B55" s="33" t="s">
        <v>43</v>
      </c>
      <c r="C55" s="33"/>
      <c r="D55" s="33"/>
      <c r="E55" s="64">
        <f>E56+E57+E58+E59</f>
        <v>133077540</v>
      </c>
      <c r="F55" s="27"/>
    </row>
    <row r="56" spans="1:6" s="32" customFormat="1" ht="35.25" customHeight="1">
      <c r="A56" s="49"/>
      <c r="B56" s="27" t="s">
        <v>196</v>
      </c>
      <c r="C56" s="33"/>
      <c r="D56" s="33"/>
      <c r="E56" s="18">
        <v>97615540</v>
      </c>
      <c r="F56" s="27"/>
    </row>
    <row r="57" spans="1:6" s="32" customFormat="1" ht="20.25" customHeight="1">
      <c r="A57" s="49"/>
      <c r="B57" s="24" t="s">
        <v>45</v>
      </c>
      <c r="C57" s="33"/>
      <c r="D57" s="33"/>
      <c r="E57" s="18">
        <v>3780000</v>
      </c>
      <c r="F57" s="27"/>
    </row>
    <row r="58" spans="1:6" s="32" customFormat="1" ht="20.25" customHeight="1">
      <c r="A58" s="49"/>
      <c r="B58" s="24" t="s">
        <v>46</v>
      </c>
      <c r="C58" s="33"/>
      <c r="D58" s="33"/>
      <c r="E58" s="18">
        <v>3640000</v>
      </c>
      <c r="F58" s="27"/>
    </row>
    <row r="59" spans="1:6" s="32" customFormat="1" ht="18.75" customHeight="1">
      <c r="A59" s="49"/>
      <c r="B59" s="24" t="s">
        <v>197</v>
      </c>
      <c r="C59" s="24"/>
      <c r="D59" s="24"/>
      <c r="E59" s="28">
        <v>28042000</v>
      </c>
      <c r="F59" s="27"/>
    </row>
    <row r="60" spans="1:6" s="34" customFormat="1" ht="18.75" customHeight="1">
      <c r="A60" s="49">
        <v>12</v>
      </c>
      <c r="B60" s="23" t="s">
        <v>47</v>
      </c>
      <c r="C60" s="23"/>
      <c r="D60" s="23"/>
      <c r="E60" s="64">
        <f>E61+E62+E63</f>
        <v>55317000</v>
      </c>
      <c r="F60" s="33"/>
    </row>
    <row r="61" spans="1:6" s="34" customFormat="1" ht="18.75" customHeight="1">
      <c r="A61" s="49"/>
      <c r="B61" s="27" t="s">
        <v>198</v>
      </c>
      <c r="C61" s="27"/>
      <c r="D61" s="27"/>
      <c r="E61" s="28">
        <v>11000000</v>
      </c>
      <c r="F61" s="33"/>
    </row>
    <row r="62" spans="1:6" s="34" customFormat="1" ht="18.75" customHeight="1">
      <c r="A62" s="49"/>
      <c r="B62" s="27" t="s">
        <v>199</v>
      </c>
      <c r="C62" s="27"/>
      <c r="D62" s="27"/>
      <c r="E62" s="28">
        <v>525000</v>
      </c>
      <c r="F62" s="33"/>
    </row>
    <row r="63" spans="1:6" s="32" customFormat="1" ht="18.75" customHeight="1">
      <c r="A63" s="49"/>
      <c r="B63" s="27" t="s">
        <v>48</v>
      </c>
      <c r="C63" s="27"/>
      <c r="D63" s="27"/>
      <c r="E63" s="28">
        <v>43792000</v>
      </c>
      <c r="F63" s="27"/>
    </row>
    <row r="64" spans="1:6" s="32" customFormat="1" ht="18" customHeight="1">
      <c r="A64" s="49">
        <v>13</v>
      </c>
      <c r="B64" s="23" t="s">
        <v>49</v>
      </c>
      <c r="C64" s="23"/>
      <c r="D64" s="23"/>
      <c r="E64" s="36">
        <f>E66+E65</f>
        <v>14950000</v>
      </c>
      <c r="F64" s="31"/>
    </row>
    <row r="65" spans="1:6" s="32" customFormat="1" ht="18" customHeight="1">
      <c r="A65" s="49"/>
      <c r="B65" s="27" t="s">
        <v>139</v>
      </c>
      <c r="C65" s="27"/>
      <c r="D65" s="27"/>
      <c r="E65" s="18">
        <v>2100000</v>
      </c>
      <c r="F65" s="31"/>
    </row>
    <row r="66" spans="1:6" s="32" customFormat="1" ht="33" customHeight="1">
      <c r="A66" s="49"/>
      <c r="B66" s="27" t="s">
        <v>200</v>
      </c>
      <c r="C66" s="27"/>
      <c r="D66" s="27"/>
      <c r="E66" s="28">
        <v>12850000</v>
      </c>
      <c r="F66" s="27"/>
    </row>
    <row r="67" spans="1:6" s="32" customFormat="1" ht="18.75" customHeight="1">
      <c r="A67" s="68" t="s">
        <v>9</v>
      </c>
      <c r="B67" s="67" t="s">
        <v>146</v>
      </c>
      <c r="C67" s="67"/>
      <c r="D67" s="67"/>
      <c r="E67" s="64">
        <f>E68+E70</f>
        <v>14599868</v>
      </c>
      <c r="F67" s="27"/>
    </row>
    <row r="68" spans="1:6" s="32" customFormat="1" ht="18.75" customHeight="1">
      <c r="A68" s="49">
        <v>1</v>
      </c>
      <c r="B68" s="23" t="s">
        <v>147</v>
      </c>
      <c r="C68" s="23"/>
      <c r="D68" s="23"/>
      <c r="E68" s="64">
        <f>E69</f>
        <v>11599868</v>
      </c>
      <c r="F68" s="27"/>
    </row>
    <row r="69" spans="1:6" s="32" customFormat="1" ht="18.75" customHeight="1">
      <c r="A69" s="49"/>
      <c r="B69" s="27" t="s">
        <v>148</v>
      </c>
      <c r="C69" s="27"/>
      <c r="D69" s="27"/>
      <c r="E69" s="115">
        <v>11599868</v>
      </c>
      <c r="F69" s="27"/>
    </row>
    <row r="70" spans="1:6" s="32" customFormat="1" ht="18.75" customHeight="1">
      <c r="A70" s="49"/>
      <c r="B70" s="23" t="s">
        <v>149</v>
      </c>
      <c r="C70" s="23"/>
      <c r="D70" s="23"/>
      <c r="E70" s="64">
        <f>E71</f>
        <v>3000000</v>
      </c>
      <c r="F70" s="27"/>
    </row>
    <row r="71" spans="1:6" s="32" customFormat="1" ht="18.75" customHeight="1">
      <c r="A71" s="49"/>
      <c r="B71" s="27" t="s">
        <v>190</v>
      </c>
      <c r="C71" s="27"/>
      <c r="D71" s="27"/>
      <c r="E71" s="115">
        <v>3000000</v>
      </c>
      <c r="F71" s="27"/>
    </row>
    <row r="72" spans="1:6" s="29" customFormat="1" ht="18.75" customHeight="1">
      <c r="A72" s="61" t="s">
        <v>145</v>
      </c>
      <c r="B72" s="57" t="s">
        <v>130</v>
      </c>
      <c r="C72" s="57"/>
      <c r="D72" s="57"/>
      <c r="E72" s="39">
        <f>E12-E15-E67</f>
        <v>2431072226</v>
      </c>
      <c r="F72" s="23"/>
    </row>
    <row r="73" spans="1:6" s="1" customFormat="1" ht="18.75">
      <c r="A73" s="7"/>
      <c r="D73" s="121" t="s">
        <v>201</v>
      </c>
      <c r="E73" s="121"/>
      <c r="F73" s="121"/>
    </row>
    <row r="74" spans="1:6" s="1" customFormat="1" ht="18.75">
      <c r="A74" s="29" t="s">
        <v>131</v>
      </c>
      <c r="D74" s="116" t="s">
        <v>132</v>
      </c>
      <c r="E74" s="116"/>
      <c r="F74" s="116"/>
    </row>
    <row r="75" spans="1:5" s="1" customFormat="1" ht="18.75">
      <c r="A75" s="7"/>
      <c r="E75" s="8"/>
    </row>
    <row r="76" spans="1:5" s="1" customFormat="1" ht="18.75">
      <c r="A76" s="7"/>
      <c r="E76" s="8"/>
    </row>
    <row r="77" spans="1:8" s="1" customFormat="1" ht="21" customHeight="1">
      <c r="A77" s="7"/>
      <c r="B77" s="7" t="s">
        <v>128</v>
      </c>
      <c r="C77" s="7"/>
      <c r="D77" s="117" t="s">
        <v>137</v>
      </c>
      <c r="E77" s="117"/>
      <c r="F77" s="117"/>
      <c r="H77" s="1">
        <v>6</v>
      </c>
    </row>
    <row r="78" spans="1:5" s="1" customFormat="1" ht="21" customHeight="1">
      <c r="A78" s="7"/>
      <c r="B78" s="7"/>
      <c r="C78" s="7"/>
      <c r="D78" s="7"/>
      <c r="E78" s="16"/>
    </row>
    <row r="79" spans="1:5" s="1" customFormat="1" ht="21" customHeight="1">
      <c r="A79" s="7"/>
      <c r="B79" s="7"/>
      <c r="C79" s="7"/>
      <c r="D79" s="7"/>
      <c r="E79" s="16"/>
    </row>
  </sheetData>
  <sheetProtection/>
  <mergeCells count="8">
    <mergeCell ref="D73:F73"/>
    <mergeCell ref="A1:F1"/>
    <mergeCell ref="A2:F2"/>
    <mergeCell ref="A7:F7"/>
    <mergeCell ref="A8:F8"/>
    <mergeCell ref="D74:F74"/>
    <mergeCell ref="D77:F77"/>
    <mergeCell ref="A9:F9"/>
  </mergeCells>
  <printOptions/>
  <pageMargins left="0.2362204724409449" right="0.2362204724409449" top="0.5118110236220472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0"/>
  <sheetViews>
    <sheetView zoomScalePageLayoutView="0" workbookViewId="0" topLeftCell="A1">
      <selection activeCell="J14" sqref="J14"/>
    </sheetView>
  </sheetViews>
  <sheetFormatPr defaultColWidth="9.00390625" defaultRowHeight="15.75"/>
  <cols>
    <col min="1" max="1" width="5.00390625" style="0" customWidth="1"/>
    <col min="2" max="2" width="44.75390625" style="0" customWidth="1"/>
    <col min="3" max="3" width="8.75390625" style="30" customWidth="1"/>
    <col min="4" max="4" width="12.00390625" style="40" customWidth="1"/>
    <col min="5" max="5" width="8.00390625" style="0" customWidth="1"/>
    <col min="6" max="6" width="4.50390625" style="0" customWidth="1"/>
    <col min="7" max="7" width="7.25390625" style="0" customWidth="1"/>
  </cols>
  <sheetData>
    <row r="1" spans="1:5" s="29" customFormat="1" ht="15.75">
      <c r="A1" s="29" t="s">
        <v>127</v>
      </c>
      <c r="D1" s="42"/>
      <c r="E1" s="29" t="s">
        <v>133</v>
      </c>
    </row>
    <row r="2" spans="1:4" s="29" customFormat="1" ht="15.75">
      <c r="A2" s="29" t="s">
        <v>56</v>
      </c>
      <c r="D2" s="42"/>
    </row>
    <row r="4" spans="1:7" ht="20.25">
      <c r="A4" s="120" t="s">
        <v>57</v>
      </c>
      <c r="B4" s="120"/>
      <c r="C4" s="120"/>
      <c r="D4" s="120"/>
      <c r="E4" s="120"/>
      <c r="F4" s="120"/>
      <c r="G4" s="120"/>
    </row>
    <row r="5" spans="1:7" s="1" customFormat="1" ht="18.75">
      <c r="A5" s="118" t="s">
        <v>150</v>
      </c>
      <c r="B5" s="118"/>
      <c r="C5" s="118"/>
      <c r="D5" s="118"/>
      <c r="E5" s="118"/>
      <c r="F5" s="118"/>
      <c r="G5" s="118"/>
    </row>
    <row r="7" spans="1:7" s="37" customFormat="1" ht="38.25" customHeight="1">
      <c r="A7" s="35" t="s">
        <v>4</v>
      </c>
      <c r="B7" s="35" t="s">
        <v>53</v>
      </c>
      <c r="C7" s="35" t="s">
        <v>58</v>
      </c>
      <c r="D7" s="132" t="s">
        <v>59</v>
      </c>
      <c r="E7" s="132"/>
      <c r="F7" s="132"/>
      <c r="G7" s="132"/>
    </row>
    <row r="8" spans="1:7" s="7" customFormat="1" ht="18.75">
      <c r="A8" s="55" t="s">
        <v>50</v>
      </c>
      <c r="B8" s="5" t="s">
        <v>60</v>
      </c>
      <c r="C8" s="23"/>
      <c r="D8" s="124" t="s">
        <v>61</v>
      </c>
      <c r="E8" s="124"/>
      <c r="F8" s="124"/>
      <c r="G8" s="124"/>
    </row>
    <row r="9" spans="1:7" s="7" customFormat="1" ht="18.75">
      <c r="A9" s="55" t="s">
        <v>51</v>
      </c>
      <c r="B9" s="5" t="s">
        <v>62</v>
      </c>
      <c r="C9" s="23"/>
      <c r="D9" s="133"/>
      <c r="E9" s="133"/>
      <c r="F9" s="133"/>
      <c r="G9" s="133"/>
    </row>
    <row r="10" spans="1:7" s="1" customFormat="1" ht="18.75">
      <c r="A10" s="4">
        <v>1</v>
      </c>
      <c r="B10" s="4" t="s">
        <v>63</v>
      </c>
      <c r="C10" s="24">
        <v>18</v>
      </c>
      <c r="D10" s="122"/>
      <c r="E10" s="122"/>
      <c r="F10" s="122"/>
      <c r="G10" s="122"/>
    </row>
    <row r="11" spans="1:7" s="1" customFormat="1" ht="18.75">
      <c r="A11" s="4">
        <v>2</v>
      </c>
      <c r="B11" s="4" t="s">
        <v>64</v>
      </c>
      <c r="C11" s="24">
        <v>8</v>
      </c>
      <c r="D11" s="122"/>
      <c r="E11" s="122"/>
      <c r="F11" s="122"/>
      <c r="G11" s="122"/>
    </row>
    <row r="12" spans="1:7" s="1" customFormat="1" ht="18.75">
      <c r="A12" s="4">
        <v>3</v>
      </c>
      <c r="B12" s="4" t="s">
        <v>65</v>
      </c>
      <c r="C12" s="24"/>
      <c r="D12" s="122"/>
      <c r="E12" s="122"/>
      <c r="F12" s="122"/>
      <c r="G12" s="122"/>
    </row>
    <row r="13" spans="1:7" s="1" customFormat="1" ht="18.75">
      <c r="A13" s="4">
        <v>4</v>
      </c>
      <c r="B13" s="4" t="s">
        <v>66</v>
      </c>
      <c r="C13" s="24">
        <v>3</v>
      </c>
      <c r="D13" s="122"/>
      <c r="E13" s="122"/>
      <c r="F13" s="122"/>
      <c r="G13" s="122"/>
    </row>
    <row r="14" spans="1:7" s="43" customFormat="1" ht="18.75">
      <c r="A14" s="13" t="s">
        <v>55</v>
      </c>
      <c r="B14" s="46" t="s">
        <v>67</v>
      </c>
      <c r="C14" s="23">
        <v>1</v>
      </c>
      <c r="D14" s="135"/>
      <c r="E14" s="135"/>
      <c r="F14" s="135"/>
      <c r="G14" s="135"/>
    </row>
    <row r="15" spans="1:7" s="43" customFormat="1" ht="18.75">
      <c r="A15" s="13" t="s">
        <v>71</v>
      </c>
      <c r="B15" s="46" t="s">
        <v>68</v>
      </c>
      <c r="C15" s="51">
        <v>8277.3</v>
      </c>
      <c r="D15" s="135"/>
      <c r="E15" s="135"/>
      <c r="F15" s="135"/>
      <c r="G15" s="135"/>
    </row>
    <row r="16" spans="1:7" s="43" customFormat="1" ht="18.75">
      <c r="A16" s="13" t="s">
        <v>73</v>
      </c>
      <c r="B16" s="46" t="s">
        <v>69</v>
      </c>
      <c r="C16" s="23"/>
      <c r="D16" s="135"/>
      <c r="E16" s="135"/>
      <c r="F16" s="135"/>
      <c r="G16" s="135"/>
    </row>
    <row r="17" spans="1:7" s="43" customFormat="1" ht="18.75">
      <c r="A17" s="13" t="s">
        <v>72</v>
      </c>
      <c r="B17" s="46" t="s">
        <v>70</v>
      </c>
      <c r="C17" s="23"/>
      <c r="D17" s="135"/>
      <c r="E17" s="135"/>
      <c r="F17" s="135"/>
      <c r="G17" s="135"/>
    </row>
    <row r="18" spans="1:7" ht="18.75">
      <c r="A18" s="47">
        <v>1</v>
      </c>
      <c r="B18" s="13" t="s">
        <v>74</v>
      </c>
      <c r="C18" s="56">
        <v>876</v>
      </c>
      <c r="D18" s="134"/>
      <c r="E18" s="134"/>
      <c r="F18" s="134"/>
      <c r="G18" s="134"/>
    </row>
    <row r="19" spans="1:7" ht="18.75">
      <c r="A19" s="47">
        <v>2</v>
      </c>
      <c r="B19" s="13" t="s">
        <v>75</v>
      </c>
      <c r="C19" s="13">
        <v>0</v>
      </c>
      <c r="D19" s="123"/>
      <c r="E19" s="123"/>
      <c r="F19" s="123"/>
      <c r="G19" s="123"/>
    </row>
    <row r="20" spans="1:7" ht="18.75">
      <c r="A20" s="47">
        <v>3</v>
      </c>
      <c r="B20" s="13" t="s">
        <v>76</v>
      </c>
      <c r="C20" s="13">
        <v>46</v>
      </c>
      <c r="D20" s="123"/>
      <c r="E20" s="123"/>
      <c r="F20" s="123"/>
      <c r="G20" s="123"/>
    </row>
    <row r="21" spans="1:7" s="44" customFormat="1" ht="36" customHeight="1">
      <c r="A21" s="48">
        <v>4</v>
      </c>
      <c r="B21" s="26" t="s">
        <v>77</v>
      </c>
      <c r="C21" s="26">
        <v>0</v>
      </c>
      <c r="D21" s="131"/>
      <c r="E21" s="131"/>
      <c r="F21" s="131"/>
      <c r="G21" s="131"/>
    </row>
    <row r="22" spans="1:7" ht="18.75">
      <c r="A22" s="47">
        <v>5</v>
      </c>
      <c r="B22" s="26" t="s">
        <v>78</v>
      </c>
      <c r="C22" s="24"/>
      <c r="D22" s="123"/>
      <c r="E22" s="123"/>
      <c r="F22" s="123"/>
      <c r="G22" s="123"/>
    </row>
    <row r="23" spans="1:7" s="29" customFormat="1" ht="18.75">
      <c r="A23" s="24" t="s">
        <v>79</v>
      </c>
      <c r="B23" s="5" t="s">
        <v>87</v>
      </c>
      <c r="C23" s="23"/>
      <c r="D23" s="124" t="s">
        <v>85</v>
      </c>
      <c r="E23" s="124"/>
      <c r="F23" s="124"/>
      <c r="G23" s="124"/>
    </row>
    <row r="24" spans="1:7" s="1" customFormat="1" ht="18.75">
      <c r="A24" s="4">
        <v>1</v>
      </c>
      <c r="B24" s="4" t="s">
        <v>80</v>
      </c>
      <c r="C24" s="52">
        <v>95</v>
      </c>
      <c r="D24" s="122"/>
      <c r="E24" s="122"/>
      <c r="F24" s="122"/>
      <c r="G24" s="122"/>
    </row>
    <row r="25" spans="1:7" s="1" customFormat="1" ht="18.75">
      <c r="A25" s="4">
        <v>2</v>
      </c>
      <c r="B25" s="4" t="s">
        <v>81</v>
      </c>
      <c r="C25" s="52">
        <v>85</v>
      </c>
      <c r="D25" s="122"/>
      <c r="E25" s="122"/>
      <c r="F25" s="122"/>
      <c r="G25" s="122"/>
    </row>
    <row r="26" spans="1:7" s="1" customFormat="1" ht="18.75">
      <c r="A26" s="4">
        <v>3</v>
      </c>
      <c r="B26" s="4" t="s">
        <v>82</v>
      </c>
      <c r="C26" s="52">
        <v>6</v>
      </c>
      <c r="D26" s="122"/>
      <c r="E26" s="122"/>
      <c r="F26" s="122"/>
      <c r="G26" s="122"/>
    </row>
    <row r="27" spans="1:7" s="1" customFormat="1" ht="18.75">
      <c r="A27" s="4">
        <v>4</v>
      </c>
      <c r="B27" s="4" t="s">
        <v>83</v>
      </c>
      <c r="C27" s="52">
        <v>6</v>
      </c>
      <c r="D27" s="122"/>
      <c r="E27" s="122"/>
      <c r="F27" s="122"/>
      <c r="G27" s="122"/>
    </row>
    <row r="28" spans="1:7" s="1" customFormat="1" ht="18.75">
      <c r="A28" s="4">
        <v>5</v>
      </c>
      <c r="B28" s="4" t="s">
        <v>84</v>
      </c>
      <c r="C28" s="53">
        <v>6</v>
      </c>
      <c r="D28" s="122"/>
      <c r="E28" s="122"/>
      <c r="F28" s="122"/>
      <c r="G28" s="122"/>
    </row>
    <row r="29" spans="1:7" s="34" customFormat="1" ht="33.75" customHeight="1">
      <c r="A29" s="27" t="s">
        <v>86</v>
      </c>
      <c r="B29" s="49" t="s">
        <v>100</v>
      </c>
      <c r="C29" s="49">
        <v>21</v>
      </c>
      <c r="D29" s="130" t="s">
        <v>88</v>
      </c>
      <c r="E29" s="130"/>
      <c r="F29" s="130"/>
      <c r="G29" s="130"/>
    </row>
    <row r="30" spans="1:7" ht="18.75">
      <c r="A30" s="24" t="s">
        <v>89</v>
      </c>
      <c r="B30" s="5" t="s">
        <v>90</v>
      </c>
      <c r="C30" s="13"/>
      <c r="D30" s="123" t="s">
        <v>91</v>
      </c>
      <c r="E30" s="123"/>
      <c r="F30" s="123"/>
      <c r="G30" s="123"/>
    </row>
    <row r="31" spans="1:7" ht="18.75">
      <c r="A31" s="4">
        <v>1</v>
      </c>
      <c r="B31" s="4" t="s">
        <v>92</v>
      </c>
      <c r="C31" s="13">
        <v>1</v>
      </c>
      <c r="D31" s="123"/>
      <c r="E31" s="123"/>
      <c r="F31" s="123"/>
      <c r="G31" s="123"/>
    </row>
    <row r="32" spans="1:7" ht="18.75">
      <c r="A32" s="4">
        <v>2</v>
      </c>
      <c r="B32" s="4" t="s">
        <v>96</v>
      </c>
      <c r="C32" s="13">
        <v>2</v>
      </c>
      <c r="D32" s="123"/>
      <c r="E32" s="123"/>
      <c r="F32" s="123"/>
      <c r="G32" s="123"/>
    </row>
    <row r="33" spans="1:7" ht="18.75">
      <c r="A33" s="4">
        <v>3</v>
      </c>
      <c r="B33" s="4" t="s">
        <v>93</v>
      </c>
      <c r="C33" s="13">
        <v>1</v>
      </c>
      <c r="D33" s="123"/>
      <c r="E33" s="123"/>
      <c r="F33" s="123"/>
      <c r="G33" s="123"/>
    </row>
    <row r="34" spans="1:7" ht="18.75">
      <c r="A34" s="4">
        <v>4</v>
      </c>
      <c r="B34" s="4" t="s">
        <v>94</v>
      </c>
      <c r="C34" s="13">
        <v>14</v>
      </c>
      <c r="D34" s="123"/>
      <c r="E34" s="123"/>
      <c r="F34" s="123"/>
      <c r="G34" s="123"/>
    </row>
    <row r="35" spans="1:7" ht="18.75">
      <c r="A35" s="4">
        <v>5</v>
      </c>
      <c r="B35" s="4" t="s">
        <v>95</v>
      </c>
      <c r="C35" s="13">
        <v>26</v>
      </c>
      <c r="D35" s="123" t="s">
        <v>99</v>
      </c>
      <c r="E35" s="123"/>
      <c r="F35" s="123"/>
      <c r="G35" s="123"/>
    </row>
    <row r="36" spans="1:7" ht="18.75">
      <c r="A36" s="4">
        <v>6</v>
      </c>
      <c r="B36" s="4" t="s">
        <v>97</v>
      </c>
      <c r="C36" s="13">
        <v>468</v>
      </c>
      <c r="D36" s="123" t="s">
        <v>98</v>
      </c>
      <c r="E36" s="123"/>
      <c r="F36" s="123"/>
      <c r="G36" s="123"/>
    </row>
    <row r="37" spans="1:7" ht="18.75">
      <c r="A37" s="4">
        <v>7</v>
      </c>
      <c r="B37" s="4" t="s">
        <v>101</v>
      </c>
      <c r="C37" s="13">
        <v>26</v>
      </c>
      <c r="D37" s="123" t="s">
        <v>99</v>
      </c>
      <c r="E37" s="123"/>
      <c r="F37" s="123"/>
      <c r="G37" s="123"/>
    </row>
    <row r="38" spans="1:7" ht="18.75">
      <c r="A38" s="4">
        <v>8</v>
      </c>
      <c r="B38" s="4" t="s">
        <v>102</v>
      </c>
      <c r="C38" s="13">
        <v>26</v>
      </c>
      <c r="D38" s="123" t="s">
        <v>99</v>
      </c>
      <c r="E38" s="123"/>
      <c r="F38" s="123"/>
      <c r="G38" s="123"/>
    </row>
    <row r="39" spans="1:7" s="1" customFormat="1" ht="27" customHeight="1">
      <c r="A39" s="4"/>
      <c r="B39" s="6" t="s">
        <v>53</v>
      </c>
      <c r="C39" s="133" t="s">
        <v>107</v>
      </c>
      <c r="D39" s="133"/>
      <c r="E39" s="133"/>
      <c r="F39" s="133"/>
      <c r="G39" s="133"/>
    </row>
    <row r="40" spans="1:7" s="1" customFormat="1" ht="18.75">
      <c r="A40" s="4" t="s">
        <v>103</v>
      </c>
      <c r="B40" s="4" t="s">
        <v>104</v>
      </c>
      <c r="C40" s="122">
        <v>0</v>
      </c>
      <c r="D40" s="122"/>
      <c r="E40" s="122"/>
      <c r="F40" s="122"/>
      <c r="G40" s="122"/>
    </row>
    <row r="41" spans="1:7" s="1" customFormat="1" ht="18.75">
      <c r="A41" s="4" t="s">
        <v>105</v>
      </c>
      <c r="B41" s="50" t="s">
        <v>106</v>
      </c>
      <c r="C41" s="125">
        <v>0</v>
      </c>
      <c r="D41" s="125"/>
      <c r="E41" s="125"/>
      <c r="F41" s="125"/>
      <c r="G41" s="125"/>
    </row>
    <row r="42" spans="3:4" s="1" customFormat="1" ht="18.75">
      <c r="C42" s="30"/>
      <c r="D42" s="41"/>
    </row>
    <row r="43" spans="1:7" s="19" customFormat="1" ht="36.75" customHeight="1">
      <c r="A43" s="127" t="s">
        <v>108</v>
      </c>
      <c r="B43" s="129" t="s">
        <v>109</v>
      </c>
      <c r="C43" s="130" t="s">
        <v>110</v>
      </c>
      <c r="D43" s="129" t="s">
        <v>111</v>
      </c>
      <c r="E43" s="129"/>
      <c r="F43" s="129" t="s">
        <v>61</v>
      </c>
      <c r="G43" s="129"/>
    </row>
    <row r="44" spans="1:7" s="1" customFormat="1" ht="18.75">
      <c r="A44" s="128"/>
      <c r="B44" s="129"/>
      <c r="C44" s="130"/>
      <c r="D44" s="54" t="s">
        <v>112</v>
      </c>
      <c r="E44" s="54" t="s">
        <v>113</v>
      </c>
      <c r="F44" s="54" t="s">
        <v>112</v>
      </c>
      <c r="G44" s="54" t="s">
        <v>113</v>
      </c>
    </row>
    <row r="45" spans="1:7" s="1" customFormat="1" ht="38.25" customHeight="1">
      <c r="A45" s="4">
        <v>1</v>
      </c>
      <c r="B45" s="4" t="s">
        <v>114</v>
      </c>
      <c r="C45" s="13">
        <v>3</v>
      </c>
      <c r="D45" s="45"/>
      <c r="E45" s="4">
        <v>2</v>
      </c>
      <c r="F45" s="4"/>
      <c r="G45" s="4">
        <v>0.096</v>
      </c>
    </row>
    <row r="46" spans="1:7" s="19" customFormat="1" ht="38.25" customHeight="1">
      <c r="A46" s="17"/>
      <c r="B46" s="35" t="s">
        <v>53</v>
      </c>
      <c r="C46" s="126" t="s">
        <v>116</v>
      </c>
      <c r="D46" s="126"/>
      <c r="E46" s="132" t="s">
        <v>117</v>
      </c>
      <c r="F46" s="132"/>
      <c r="G46" s="132"/>
    </row>
    <row r="47" spans="1:7" s="1" customFormat="1" ht="18.75">
      <c r="A47" s="4" t="s">
        <v>115</v>
      </c>
      <c r="B47" s="4" t="s">
        <v>118</v>
      </c>
      <c r="C47" s="124" t="s">
        <v>103</v>
      </c>
      <c r="D47" s="124"/>
      <c r="E47" s="4"/>
      <c r="F47" s="4"/>
      <c r="G47" s="4"/>
    </row>
    <row r="48" spans="1:7" s="1" customFormat="1" ht="18.75">
      <c r="A48" s="4" t="s">
        <v>119</v>
      </c>
      <c r="B48" s="4" t="s">
        <v>120</v>
      </c>
      <c r="C48" s="124" t="s">
        <v>103</v>
      </c>
      <c r="D48" s="124"/>
      <c r="E48" s="4"/>
      <c r="F48" s="4"/>
      <c r="G48" s="4"/>
    </row>
    <row r="49" spans="1:7" s="1" customFormat="1" ht="18.75">
      <c r="A49" s="4" t="s">
        <v>121</v>
      </c>
      <c r="B49" s="4" t="s">
        <v>122</v>
      </c>
      <c r="C49" s="124" t="s">
        <v>103</v>
      </c>
      <c r="D49" s="124"/>
      <c r="E49" s="4"/>
      <c r="F49" s="4"/>
      <c r="G49" s="4"/>
    </row>
    <row r="50" spans="1:7" s="1" customFormat="1" ht="18.75">
      <c r="A50" s="4" t="s">
        <v>123</v>
      </c>
      <c r="B50" s="4" t="s">
        <v>126</v>
      </c>
      <c r="C50" s="124" t="s">
        <v>103</v>
      </c>
      <c r="D50" s="124"/>
      <c r="E50" s="4"/>
      <c r="F50" s="4"/>
      <c r="G50" s="4"/>
    </row>
    <row r="51" spans="1:7" s="1" customFormat="1" ht="18.75">
      <c r="A51" s="4" t="s">
        <v>124</v>
      </c>
      <c r="B51" s="4" t="s">
        <v>125</v>
      </c>
      <c r="C51" s="124" t="s">
        <v>103</v>
      </c>
      <c r="D51" s="124"/>
      <c r="E51" s="4"/>
      <c r="F51" s="4"/>
      <c r="G51" s="4"/>
    </row>
    <row r="52" spans="3:4" s="1" customFormat="1" ht="18.75">
      <c r="C52" s="30"/>
      <c r="D52" s="41"/>
    </row>
    <row r="53" spans="3:4" s="1" customFormat="1" ht="18.75">
      <c r="C53" s="14" t="s">
        <v>151</v>
      </c>
      <c r="D53" s="41"/>
    </row>
    <row r="54" spans="3:4" s="1" customFormat="1" ht="18.75">
      <c r="C54" s="15" t="s">
        <v>44</v>
      </c>
      <c r="D54" s="41"/>
    </row>
    <row r="55" ht="18.75">
      <c r="C55" s="8"/>
    </row>
    <row r="56" ht="18.75">
      <c r="C56" s="8"/>
    </row>
    <row r="57" ht="18.75">
      <c r="C57" s="8"/>
    </row>
    <row r="58" ht="18.75">
      <c r="C58" s="8"/>
    </row>
    <row r="59" ht="18.75">
      <c r="C59" s="8"/>
    </row>
    <row r="60" ht="18.75">
      <c r="C60" s="16" t="s">
        <v>152</v>
      </c>
    </row>
  </sheetData>
  <sheetProtection/>
  <mergeCells count="49">
    <mergeCell ref="C48:D48"/>
    <mergeCell ref="C49:D49"/>
    <mergeCell ref="D18:G18"/>
    <mergeCell ref="D14:G14"/>
    <mergeCell ref="D15:G15"/>
    <mergeCell ref="D16:G16"/>
    <mergeCell ref="D30:G30"/>
    <mergeCell ref="D17:G17"/>
    <mergeCell ref="D19:G19"/>
    <mergeCell ref="C47:D47"/>
    <mergeCell ref="D7:G7"/>
    <mergeCell ref="D8:G8"/>
    <mergeCell ref="D9:G9"/>
    <mergeCell ref="D10:G10"/>
    <mergeCell ref="D11:G11"/>
    <mergeCell ref="D12:G12"/>
    <mergeCell ref="D13:G13"/>
    <mergeCell ref="C51:D51"/>
    <mergeCell ref="D38:G38"/>
    <mergeCell ref="E46:G46"/>
    <mergeCell ref="C39:G39"/>
    <mergeCell ref="D26:G26"/>
    <mergeCell ref="D33:G33"/>
    <mergeCell ref="D34:G34"/>
    <mergeCell ref="D27:G27"/>
    <mergeCell ref="D28:G28"/>
    <mergeCell ref="D24:G24"/>
    <mergeCell ref="D25:G25"/>
    <mergeCell ref="D35:G35"/>
    <mergeCell ref="D36:G36"/>
    <mergeCell ref="D37:G37"/>
    <mergeCell ref="D20:G20"/>
    <mergeCell ref="D21:G21"/>
    <mergeCell ref="A43:A44"/>
    <mergeCell ref="B43:B44"/>
    <mergeCell ref="C43:C44"/>
    <mergeCell ref="D43:E43"/>
    <mergeCell ref="F43:G43"/>
    <mergeCell ref="D29:G29"/>
    <mergeCell ref="A4:G4"/>
    <mergeCell ref="A5:G5"/>
    <mergeCell ref="C40:G40"/>
    <mergeCell ref="D22:G22"/>
    <mergeCell ref="D23:G23"/>
    <mergeCell ref="C50:D50"/>
    <mergeCell ref="C41:G41"/>
    <mergeCell ref="D31:G31"/>
    <mergeCell ref="D32:G32"/>
    <mergeCell ref="C46:D46"/>
  </mergeCells>
  <dataValidations count="2">
    <dataValidation type="whole" allowBlank="1" showErrorMessage="1" errorTitle="Lỗi nhập dữ liệu" error="Chỉ nhập số tối đa 200" sqref="C24:C28">
      <formula1>0</formula1>
      <formula2>200</formula2>
    </dataValidation>
    <dataValidation type="whole" allowBlank="1" showErrorMessage="1" errorTitle="Lỗi nhập dữ liệu" error="Chỉ nhập số tối đa 100000" sqref="C18:D18">
      <formula1>0</formula1>
      <formula2>100000</formula2>
    </dataValidation>
  </dataValidations>
  <printOptions/>
  <pageMargins left="0" right="0" top="0.5" bottom="0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00"/>
  <sheetViews>
    <sheetView tabSelected="1" zoomScalePageLayoutView="0" workbookViewId="0" topLeftCell="A46">
      <selection activeCell="B65" sqref="B65"/>
    </sheetView>
  </sheetViews>
  <sheetFormatPr defaultColWidth="9.00390625" defaultRowHeight="15.75"/>
  <cols>
    <col min="1" max="1" width="4.375" style="0" customWidth="1"/>
    <col min="2" max="2" width="53.00390625" style="0" customWidth="1"/>
    <col min="3" max="3" width="15.75390625" style="12" customWidth="1"/>
    <col min="4" max="4" width="17.625" style="0" customWidth="1"/>
    <col min="6" max="6" width="11.25390625" style="0" bestFit="1" customWidth="1"/>
    <col min="7" max="7" width="11.375" style="0" bestFit="1" customWidth="1"/>
  </cols>
  <sheetData>
    <row r="1" spans="1:11" s="70" customFormat="1" ht="18.75">
      <c r="A1" s="118" t="s">
        <v>0</v>
      </c>
      <c r="B1" s="118"/>
      <c r="C1" s="118"/>
      <c r="D1" s="118"/>
      <c r="E1" s="69"/>
      <c r="F1" s="69"/>
      <c r="G1" s="69"/>
      <c r="H1" s="69"/>
      <c r="I1" s="69"/>
      <c r="J1" s="69"/>
      <c r="K1" s="69"/>
    </row>
    <row r="2" spans="1:11" s="70" customFormat="1" ht="18.75">
      <c r="A2" s="118" t="s">
        <v>1</v>
      </c>
      <c r="B2" s="118"/>
      <c r="C2" s="118"/>
      <c r="D2" s="118"/>
      <c r="E2" s="69"/>
      <c r="F2" s="69"/>
      <c r="G2" s="69"/>
      <c r="H2" s="69"/>
      <c r="I2" s="69"/>
      <c r="J2" s="69"/>
      <c r="K2" s="69"/>
    </row>
    <row r="3" spans="1:3" s="70" customFormat="1" ht="18.75">
      <c r="A3" s="1"/>
      <c r="C3" s="71"/>
    </row>
    <row r="4" spans="1:3" s="7" customFormat="1" ht="24.75" customHeight="1">
      <c r="A4" s="7" t="s">
        <v>2</v>
      </c>
      <c r="C4" s="16"/>
    </row>
    <row r="5" spans="1:3" s="7" customFormat="1" ht="24" customHeight="1">
      <c r="A5" s="7" t="s">
        <v>3</v>
      </c>
      <c r="C5" s="16"/>
    </row>
    <row r="6" spans="1:4" s="70" customFormat="1" ht="18.75">
      <c r="A6" s="1"/>
      <c r="C6" s="71"/>
      <c r="D6" s="70" t="s">
        <v>153</v>
      </c>
    </row>
    <row r="7" spans="1:11" s="70" customFormat="1" ht="20.25">
      <c r="A7" s="120" t="s">
        <v>134</v>
      </c>
      <c r="B7" s="120"/>
      <c r="C7" s="120"/>
      <c r="D7" s="120"/>
      <c r="E7" s="72"/>
      <c r="F7" s="72"/>
      <c r="G7" s="72"/>
      <c r="H7" s="72"/>
      <c r="I7" s="72"/>
      <c r="J7" s="72"/>
      <c r="K7" s="72"/>
    </row>
    <row r="8" spans="1:11" s="70" customFormat="1" ht="18.75">
      <c r="A8" s="118" t="s">
        <v>175</v>
      </c>
      <c r="B8" s="118"/>
      <c r="C8" s="118"/>
      <c r="D8" s="118"/>
      <c r="E8" s="69"/>
      <c r="F8" s="69"/>
      <c r="G8" s="69"/>
      <c r="H8" s="69"/>
      <c r="I8" s="69"/>
      <c r="J8" s="69"/>
      <c r="K8" s="69"/>
    </row>
    <row r="9" spans="1:11" ht="19.5">
      <c r="A9" s="136" t="s">
        <v>163</v>
      </c>
      <c r="B9" s="136"/>
      <c r="C9" s="136"/>
      <c r="D9" s="136"/>
      <c r="E9" s="73"/>
      <c r="F9" s="73"/>
      <c r="G9" s="73"/>
      <c r="H9" s="73"/>
      <c r="I9" s="73"/>
      <c r="J9" s="73"/>
      <c r="K9" s="73"/>
    </row>
    <row r="10" ht="15.75">
      <c r="D10" s="74" t="s">
        <v>54</v>
      </c>
    </row>
    <row r="11" spans="1:4" s="37" customFormat="1" ht="37.5" customHeight="1">
      <c r="A11" s="35" t="s">
        <v>4</v>
      </c>
      <c r="B11" s="35" t="s">
        <v>53</v>
      </c>
      <c r="C11" s="65" t="s">
        <v>154</v>
      </c>
      <c r="D11" s="35" t="s">
        <v>6</v>
      </c>
    </row>
    <row r="12" spans="1:4" s="7" customFormat="1" ht="19.5" customHeight="1">
      <c r="A12" s="5" t="s">
        <v>50</v>
      </c>
      <c r="B12" s="75" t="s">
        <v>159</v>
      </c>
      <c r="C12" s="39">
        <f>C13+C14</f>
        <v>206844000</v>
      </c>
      <c r="D12" s="5"/>
    </row>
    <row r="13" spans="1:4" s="70" customFormat="1" ht="19.5" customHeight="1">
      <c r="A13" s="76">
        <v>1</v>
      </c>
      <c r="B13" s="77" t="s">
        <v>155</v>
      </c>
      <c r="C13" s="78">
        <v>55194000</v>
      </c>
      <c r="D13" s="76"/>
    </row>
    <row r="14" spans="1:4" s="70" customFormat="1" ht="19.5" customHeight="1">
      <c r="A14" s="79">
        <v>2</v>
      </c>
      <c r="B14" s="80" t="s">
        <v>164</v>
      </c>
      <c r="C14" s="81">
        <v>151650000</v>
      </c>
      <c r="D14" s="79"/>
    </row>
    <row r="15" spans="1:4" s="7" customFormat="1" ht="19.5" customHeight="1">
      <c r="A15" s="5" t="s">
        <v>51</v>
      </c>
      <c r="B15" s="23" t="s">
        <v>160</v>
      </c>
      <c r="C15" s="39">
        <f>C16+C20</f>
        <v>206145000</v>
      </c>
      <c r="D15" s="5"/>
    </row>
    <row r="16" spans="1:4" s="7" customFormat="1" ht="19.5" customHeight="1">
      <c r="A16" s="5">
        <v>1</v>
      </c>
      <c r="B16" s="5" t="s">
        <v>155</v>
      </c>
      <c r="C16" s="10">
        <f>C17+C18+C19</f>
        <v>54495000</v>
      </c>
      <c r="D16" s="5"/>
    </row>
    <row r="17" spans="1:4" s="70" customFormat="1" ht="19.5" customHeight="1">
      <c r="A17" s="76"/>
      <c r="B17" s="76" t="s">
        <v>156</v>
      </c>
      <c r="C17" s="78">
        <v>5157000</v>
      </c>
      <c r="D17" s="76"/>
    </row>
    <row r="18" spans="1:6" s="85" customFormat="1" ht="44.25" customHeight="1">
      <c r="A18" s="82"/>
      <c r="B18" s="105" t="s">
        <v>165</v>
      </c>
      <c r="C18" s="83">
        <v>8550000</v>
      </c>
      <c r="D18" s="84"/>
      <c r="F18" s="98">
        <f>C13-C16</f>
        <v>699000</v>
      </c>
    </row>
    <row r="19" spans="1:4" s="70" customFormat="1" ht="19.5" customHeight="1">
      <c r="A19" s="86"/>
      <c r="B19" s="86" t="s">
        <v>157</v>
      </c>
      <c r="C19" s="87">
        <v>40788000</v>
      </c>
      <c r="D19" s="86"/>
    </row>
    <row r="20" spans="1:4" s="7" customFormat="1" ht="19.5" customHeight="1">
      <c r="A20" s="5">
        <v>2</v>
      </c>
      <c r="B20" s="5" t="s">
        <v>164</v>
      </c>
      <c r="C20" s="10">
        <f>C21+C22+C23+C24+C25+C26+C27</f>
        <v>151650000</v>
      </c>
      <c r="D20" s="5"/>
    </row>
    <row r="21" spans="1:4" s="88" customFormat="1" ht="39" customHeight="1">
      <c r="A21" s="90"/>
      <c r="B21" s="106" t="s">
        <v>166</v>
      </c>
      <c r="C21" s="91">
        <f>C14*70%</f>
        <v>106155000</v>
      </c>
      <c r="D21" s="92"/>
    </row>
    <row r="22" spans="1:4" s="88" customFormat="1" ht="19.5" customHeight="1">
      <c r="A22" s="93"/>
      <c r="B22" s="109" t="s">
        <v>167</v>
      </c>
      <c r="C22" s="94">
        <f>C14*9%</f>
        <v>13648500</v>
      </c>
      <c r="D22" s="95"/>
    </row>
    <row r="23" spans="1:4" s="88" customFormat="1" ht="19.5" customHeight="1">
      <c r="A23" s="93"/>
      <c r="B23" s="109" t="s">
        <v>168</v>
      </c>
      <c r="C23" s="94">
        <f>C14*5%</f>
        <v>7582500</v>
      </c>
      <c r="D23" s="95"/>
    </row>
    <row r="24" spans="1:4" s="88" customFormat="1" ht="19.5" customHeight="1">
      <c r="A24" s="93"/>
      <c r="B24" s="109" t="s">
        <v>169</v>
      </c>
      <c r="C24" s="94">
        <f>C14*6%</f>
        <v>9099000</v>
      </c>
      <c r="D24" s="95"/>
    </row>
    <row r="25" spans="1:4" s="88" customFormat="1" ht="19.5" customHeight="1">
      <c r="A25" s="100"/>
      <c r="B25" s="110" t="s">
        <v>170</v>
      </c>
      <c r="C25" s="101">
        <f>C14*3%</f>
        <v>4549500</v>
      </c>
      <c r="D25" s="102"/>
    </row>
    <row r="26" spans="1:4" s="88" customFormat="1" ht="19.5" customHeight="1">
      <c r="A26" s="107"/>
      <c r="B26" s="111" t="s">
        <v>171</v>
      </c>
      <c r="C26" s="108">
        <v>6456500</v>
      </c>
      <c r="D26" s="137" t="s">
        <v>173</v>
      </c>
    </row>
    <row r="27" spans="1:4" s="88" customFormat="1" ht="19.5" customHeight="1">
      <c r="A27" s="89"/>
      <c r="B27" s="103" t="s">
        <v>172</v>
      </c>
      <c r="C27" s="104">
        <v>4159000</v>
      </c>
      <c r="D27" s="138"/>
    </row>
    <row r="28" spans="1:4" s="7" customFormat="1" ht="19.5" customHeight="1">
      <c r="A28" s="5" t="s">
        <v>55</v>
      </c>
      <c r="B28" s="23" t="s">
        <v>162</v>
      </c>
      <c r="C28" s="39">
        <f>C12-C15</f>
        <v>699000</v>
      </c>
      <c r="D28" s="10"/>
    </row>
    <row r="29" spans="1:4" s="70" customFormat="1" ht="19.5" customHeight="1">
      <c r="A29" s="76">
        <v>1</v>
      </c>
      <c r="B29" s="77" t="s">
        <v>155</v>
      </c>
      <c r="C29" s="78">
        <f>C13-C16</f>
        <v>699000</v>
      </c>
      <c r="D29" s="76"/>
    </row>
    <row r="30" spans="1:4" s="70" customFormat="1" ht="19.5" customHeight="1">
      <c r="A30" s="86">
        <v>3</v>
      </c>
      <c r="B30" s="96" t="s">
        <v>164</v>
      </c>
      <c r="C30" s="87">
        <f>C14-C20</f>
        <v>0</v>
      </c>
      <c r="D30" s="99"/>
    </row>
    <row r="31" s="70" customFormat="1" ht="18.75">
      <c r="C31" s="71"/>
    </row>
    <row r="32" s="70" customFormat="1" ht="18.75">
      <c r="B32" s="14" t="s">
        <v>174</v>
      </c>
    </row>
    <row r="33" spans="2:3" s="70" customFormat="1" ht="18.75">
      <c r="B33" s="15" t="s">
        <v>140</v>
      </c>
      <c r="C33" s="97" t="s">
        <v>158</v>
      </c>
    </row>
    <row r="34" s="70" customFormat="1" ht="18.75">
      <c r="B34" s="71"/>
    </row>
    <row r="35" s="70" customFormat="1" ht="18.75">
      <c r="B35" s="71"/>
    </row>
    <row r="36" s="70" customFormat="1" ht="18.75">
      <c r="B36" s="71"/>
    </row>
    <row r="37" spans="2:3" ht="18.75">
      <c r="B37" s="71"/>
      <c r="C37" s="70"/>
    </row>
    <row r="38" spans="2:3" ht="18.75">
      <c r="B38" s="16" t="s">
        <v>128</v>
      </c>
      <c r="C38" s="7" t="s">
        <v>161</v>
      </c>
    </row>
    <row r="40" spans="1:11" s="70" customFormat="1" ht="18.75">
      <c r="A40" s="118" t="s">
        <v>0</v>
      </c>
      <c r="B40" s="118"/>
      <c r="C40" s="118"/>
      <c r="D40" s="118"/>
      <c r="E40" s="69"/>
      <c r="F40" s="69"/>
      <c r="G40" s="69"/>
      <c r="H40" s="69"/>
      <c r="I40" s="69"/>
      <c r="J40" s="69"/>
      <c r="K40" s="69"/>
    </row>
    <row r="41" spans="1:11" s="70" customFormat="1" ht="18.75">
      <c r="A41" s="118" t="s">
        <v>1</v>
      </c>
      <c r="B41" s="118"/>
      <c r="C41" s="118"/>
      <c r="D41" s="118"/>
      <c r="E41" s="69"/>
      <c r="F41" s="69"/>
      <c r="G41" s="69"/>
      <c r="H41" s="69"/>
      <c r="I41" s="69"/>
      <c r="J41" s="69"/>
      <c r="K41" s="69"/>
    </row>
    <row r="42" spans="1:3" s="70" customFormat="1" ht="18.75">
      <c r="A42" s="1"/>
      <c r="C42" s="71"/>
    </row>
    <row r="43" spans="1:3" s="7" customFormat="1" ht="24.75" customHeight="1">
      <c r="A43" s="7" t="s">
        <v>2</v>
      </c>
      <c r="C43" s="16"/>
    </row>
    <row r="44" spans="1:3" s="7" customFormat="1" ht="24" customHeight="1">
      <c r="A44" s="7" t="s">
        <v>3</v>
      </c>
      <c r="C44" s="16"/>
    </row>
    <row r="45" spans="1:4" s="70" customFormat="1" ht="18.75">
      <c r="A45" s="1"/>
      <c r="C45" s="71"/>
      <c r="D45" s="70" t="s">
        <v>153</v>
      </c>
    </row>
    <row r="46" spans="1:11" s="70" customFormat="1" ht="20.25">
      <c r="A46" s="120" t="s">
        <v>134</v>
      </c>
      <c r="B46" s="120"/>
      <c r="C46" s="120"/>
      <c r="D46" s="120"/>
      <c r="E46" s="72"/>
      <c r="F46" s="72"/>
      <c r="G46" s="72"/>
      <c r="H46" s="72"/>
      <c r="I46" s="72"/>
      <c r="J46" s="72"/>
      <c r="K46" s="72"/>
    </row>
    <row r="47" spans="1:11" s="70" customFormat="1" ht="18.75">
      <c r="A47" s="118" t="s">
        <v>176</v>
      </c>
      <c r="B47" s="118"/>
      <c r="C47" s="118"/>
      <c r="D47" s="118"/>
      <c r="E47" s="69"/>
      <c r="F47" s="69"/>
      <c r="G47" s="69"/>
      <c r="H47" s="69"/>
      <c r="I47" s="69"/>
      <c r="J47" s="69"/>
      <c r="K47" s="69"/>
    </row>
    <row r="48" spans="1:11" ht="19.5">
      <c r="A48" s="136" t="s">
        <v>163</v>
      </c>
      <c r="B48" s="136"/>
      <c r="C48" s="136"/>
      <c r="D48" s="136"/>
      <c r="E48" s="73"/>
      <c r="F48" s="73"/>
      <c r="G48" s="73"/>
      <c r="H48" s="73"/>
      <c r="I48" s="73"/>
      <c r="J48" s="73"/>
      <c r="K48" s="73"/>
    </row>
    <row r="49" ht="15.75">
      <c r="D49" s="74" t="s">
        <v>54</v>
      </c>
    </row>
    <row r="50" spans="1:4" s="37" customFormat="1" ht="37.5" customHeight="1">
      <c r="A50" s="35" t="s">
        <v>4</v>
      </c>
      <c r="B50" s="35" t="s">
        <v>53</v>
      </c>
      <c r="C50" s="65" t="s">
        <v>154</v>
      </c>
      <c r="D50" s="35" t="s">
        <v>6</v>
      </c>
    </row>
    <row r="51" spans="1:4" s="7" customFormat="1" ht="19.5" customHeight="1">
      <c r="A51" s="5" t="s">
        <v>50</v>
      </c>
      <c r="B51" s="75" t="s">
        <v>177</v>
      </c>
      <c r="C51" s="39">
        <v>38056000</v>
      </c>
      <c r="D51" s="5"/>
    </row>
    <row r="52" spans="1:4" s="7" customFormat="1" ht="19.5" customHeight="1">
      <c r="A52" s="5" t="s">
        <v>51</v>
      </c>
      <c r="B52" s="75" t="s">
        <v>178</v>
      </c>
      <c r="C52" s="39">
        <f>C53+C54+C55+C56+C57+C58+C59</f>
        <v>37640000</v>
      </c>
      <c r="D52" s="5"/>
    </row>
    <row r="53" spans="1:4" s="70" customFormat="1" ht="19.5" customHeight="1">
      <c r="A53" s="112">
        <v>1</v>
      </c>
      <c r="B53" s="17" t="s">
        <v>179</v>
      </c>
      <c r="C53" s="18">
        <v>2060000</v>
      </c>
      <c r="D53" s="76"/>
    </row>
    <row r="54" spans="1:6" s="85" customFormat="1" ht="44.25" customHeight="1">
      <c r="A54" s="113">
        <v>2</v>
      </c>
      <c r="B54" s="17" t="s">
        <v>180</v>
      </c>
      <c r="C54" s="18">
        <v>20990000</v>
      </c>
      <c r="D54" s="84"/>
      <c r="F54" s="98"/>
    </row>
    <row r="55" spans="1:4" s="70" customFormat="1" ht="19.5" customHeight="1">
      <c r="A55" s="112">
        <v>3</v>
      </c>
      <c r="B55" s="17" t="s">
        <v>181</v>
      </c>
      <c r="C55" s="18">
        <v>6040000</v>
      </c>
      <c r="D55" s="86"/>
    </row>
    <row r="56" spans="1:4" s="7" customFormat="1" ht="19.5" customHeight="1">
      <c r="A56" s="4">
        <v>4</v>
      </c>
      <c r="B56" s="17" t="s">
        <v>182</v>
      </c>
      <c r="C56" s="18">
        <v>5400000</v>
      </c>
      <c r="D56" s="5"/>
    </row>
    <row r="57" spans="1:4" s="88" customFormat="1" ht="24" customHeight="1">
      <c r="A57" s="114">
        <v>5</v>
      </c>
      <c r="B57" s="17" t="s">
        <v>202</v>
      </c>
      <c r="C57" s="18">
        <v>1200000</v>
      </c>
      <c r="D57" s="92"/>
    </row>
    <row r="58" spans="1:4" s="88" customFormat="1" ht="19.5" customHeight="1">
      <c r="A58" s="114">
        <v>6</v>
      </c>
      <c r="B58" s="17" t="s">
        <v>183</v>
      </c>
      <c r="C58" s="18">
        <v>450000</v>
      </c>
      <c r="D58" s="95"/>
    </row>
    <row r="59" spans="1:4" s="88" customFormat="1" ht="19.5" customHeight="1">
      <c r="A59" s="114">
        <v>7</v>
      </c>
      <c r="B59" s="17" t="s">
        <v>184</v>
      </c>
      <c r="C59" s="18">
        <v>1500000</v>
      </c>
      <c r="D59" s="95"/>
    </row>
    <row r="60" spans="1:4" s="7" customFormat="1" ht="19.5" customHeight="1">
      <c r="A60" s="5" t="s">
        <v>55</v>
      </c>
      <c r="B60" s="75" t="s">
        <v>162</v>
      </c>
      <c r="C60" s="39">
        <f>C51-C52</f>
        <v>416000</v>
      </c>
      <c r="D60" s="10"/>
    </row>
    <row r="61" s="70" customFormat="1" ht="18.75">
      <c r="C61" s="71"/>
    </row>
    <row r="62" s="70" customFormat="1" ht="18.75">
      <c r="B62" s="14" t="s">
        <v>174</v>
      </c>
    </row>
    <row r="63" spans="2:3" s="70" customFormat="1" ht="18.75">
      <c r="B63" s="15" t="s">
        <v>140</v>
      </c>
      <c r="C63" s="97" t="s">
        <v>158</v>
      </c>
    </row>
    <row r="64" s="70" customFormat="1" ht="18.75">
      <c r="B64" s="71"/>
    </row>
    <row r="65" s="70" customFormat="1" ht="18.75">
      <c r="B65" s="71"/>
    </row>
    <row r="66" s="70" customFormat="1" ht="18.75">
      <c r="B66" s="71"/>
    </row>
    <row r="67" spans="2:3" ht="18.75">
      <c r="B67" s="71"/>
      <c r="C67" s="70"/>
    </row>
    <row r="68" spans="2:3" ht="18.75">
      <c r="B68" s="16" t="s">
        <v>128</v>
      </c>
      <c r="C68" s="7" t="s">
        <v>161</v>
      </c>
    </row>
    <row r="69" spans="2:3" ht="18.75">
      <c r="B69" s="16"/>
      <c r="C69" s="7"/>
    </row>
    <row r="70" spans="2:3" ht="18.75">
      <c r="B70" s="16"/>
      <c r="C70" s="7"/>
    </row>
    <row r="71" spans="2:3" ht="18.75">
      <c r="B71" s="16"/>
      <c r="C71" s="7"/>
    </row>
    <row r="72" spans="2:3" ht="18.75">
      <c r="B72" s="16"/>
      <c r="C72" s="7"/>
    </row>
    <row r="73" spans="2:3" ht="18.75">
      <c r="B73" s="16"/>
      <c r="C73" s="7"/>
    </row>
    <row r="74" spans="2:3" ht="18.75">
      <c r="B74" s="16"/>
      <c r="C74" s="7"/>
    </row>
    <row r="75" spans="2:3" ht="18.75">
      <c r="B75" s="16"/>
      <c r="C75" s="7"/>
    </row>
    <row r="76" spans="2:3" ht="18.75">
      <c r="B76" s="16"/>
      <c r="C76" s="7"/>
    </row>
    <row r="77" spans="2:3" ht="18.75">
      <c r="B77" s="16"/>
      <c r="C77" s="7"/>
    </row>
    <row r="78" spans="2:3" ht="33.75" customHeight="1">
      <c r="B78" s="16"/>
      <c r="C78" s="7"/>
    </row>
    <row r="79" spans="1:11" s="70" customFormat="1" ht="18.75">
      <c r="A79" s="118" t="s">
        <v>0</v>
      </c>
      <c r="B79" s="118"/>
      <c r="C79" s="118"/>
      <c r="D79" s="118"/>
      <c r="E79" s="69"/>
      <c r="F79" s="69"/>
      <c r="G79" s="69"/>
      <c r="H79" s="69"/>
      <c r="I79" s="69"/>
      <c r="J79" s="69"/>
      <c r="K79" s="69"/>
    </row>
    <row r="80" spans="1:11" s="70" customFormat="1" ht="18.75">
      <c r="A80" s="118" t="s">
        <v>1</v>
      </c>
      <c r="B80" s="118"/>
      <c r="C80" s="118"/>
      <c r="D80" s="118"/>
      <c r="E80" s="69"/>
      <c r="F80" s="69"/>
      <c r="G80" s="69"/>
      <c r="H80" s="69"/>
      <c r="I80" s="69"/>
      <c r="J80" s="69"/>
      <c r="K80" s="69"/>
    </row>
    <row r="81" spans="1:3" s="70" customFormat="1" ht="18.75">
      <c r="A81" s="1"/>
      <c r="C81" s="71"/>
    </row>
    <row r="82" spans="1:3" s="7" customFormat="1" ht="24.75" customHeight="1">
      <c r="A82" s="7" t="s">
        <v>2</v>
      </c>
      <c r="C82" s="16"/>
    </row>
    <row r="83" spans="1:3" s="7" customFormat="1" ht="24" customHeight="1">
      <c r="A83" s="7" t="s">
        <v>3</v>
      </c>
      <c r="C83" s="16"/>
    </row>
    <row r="84" spans="1:4" s="70" customFormat="1" ht="18.75">
      <c r="A84" s="1"/>
      <c r="C84" s="71"/>
      <c r="D84" s="70" t="s">
        <v>153</v>
      </c>
    </row>
    <row r="85" spans="1:11" s="70" customFormat="1" ht="20.25">
      <c r="A85" s="120" t="s">
        <v>134</v>
      </c>
      <c r="B85" s="120"/>
      <c r="C85" s="120"/>
      <c r="D85" s="120"/>
      <c r="E85" s="72"/>
      <c r="F85" s="72"/>
      <c r="G85" s="72"/>
      <c r="H85" s="72"/>
      <c r="I85" s="72"/>
      <c r="J85" s="72"/>
      <c r="K85" s="72"/>
    </row>
    <row r="86" spans="1:11" s="70" customFormat="1" ht="18.75">
      <c r="A86" s="118" t="s">
        <v>185</v>
      </c>
      <c r="B86" s="118"/>
      <c r="C86" s="118"/>
      <c r="D86" s="118"/>
      <c r="E86" s="69"/>
      <c r="F86" s="69"/>
      <c r="G86" s="69"/>
      <c r="H86" s="69"/>
      <c r="I86" s="69"/>
      <c r="J86" s="69"/>
      <c r="K86" s="69"/>
    </row>
    <row r="87" spans="1:11" ht="19.5">
      <c r="A87" s="136" t="s">
        <v>163</v>
      </c>
      <c r="B87" s="136"/>
      <c r="C87" s="136"/>
      <c r="D87" s="136"/>
      <c r="E87" s="73"/>
      <c r="F87" s="73"/>
      <c r="G87" s="73"/>
      <c r="H87" s="73"/>
      <c r="I87" s="73"/>
      <c r="J87" s="73"/>
      <c r="K87" s="73"/>
    </row>
    <row r="88" ht="15.75">
      <c r="D88" s="74" t="s">
        <v>54</v>
      </c>
    </row>
    <row r="89" spans="1:4" s="37" customFormat="1" ht="37.5" customHeight="1">
      <c r="A89" s="35" t="s">
        <v>4</v>
      </c>
      <c r="B89" s="35" t="s">
        <v>53</v>
      </c>
      <c r="C89" s="65" t="s">
        <v>154</v>
      </c>
      <c r="D89" s="35" t="s">
        <v>6</v>
      </c>
    </row>
    <row r="90" spans="1:4" s="7" customFormat="1" ht="19.5" customHeight="1">
      <c r="A90" s="5" t="s">
        <v>50</v>
      </c>
      <c r="B90" s="75" t="s">
        <v>186</v>
      </c>
      <c r="C90" s="10">
        <v>131580000</v>
      </c>
      <c r="D90" s="5"/>
    </row>
    <row r="91" spans="1:4" s="70" customFormat="1" ht="93.75" customHeight="1">
      <c r="A91" s="17" t="s">
        <v>51</v>
      </c>
      <c r="B91" s="17" t="s">
        <v>187</v>
      </c>
      <c r="C91" s="18">
        <v>131580000</v>
      </c>
      <c r="D91" s="18" t="s">
        <v>188</v>
      </c>
    </row>
    <row r="92" spans="1:4" s="7" customFormat="1" ht="19.5" customHeight="1">
      <c r="A92" s="5" t="s">
        <v>55</v>
      </c>
      <c r="B92" s="75" t="s">
        <v>162</v>
      </c>
      <c r="C92" s="39">
        <f>C91</f>
        <v>131580000</v>
      </c>
      <c r="D92" s="10"/>
    </row>
    <row r="93" s="70" customFormat="1" ht="18.75">
      <c r="C93" s="71"/>
    </row>
    <row r="94" s="70" customFormat="1" ht="18.75">
      <c r="B94" s="14" t="s">
        <v>174</v>
      </c>
    </row>
    <row r="95" spans="2:3" s="70" customFormat="1" ht="18.75">
      <c r="B95" s="15" t="s">
        <v>140</v>
      </c>
      <c r="C95" s="97" t="s">
        <v>158</v>
      </c>
    </row>
    <row r="96" s="70" customFormat="1" ht="18.75">
      <c r="B96" s="71"/>
    </row>
    <row r="97" s="70" customFormat="1" ht="18.75">
      <c r="B97" s="71"/>
    </row>
    <row r="98" s="70" customFormat="1" ht="18.75">
      <c r="B98" s="71"/>
    </row>
    <row r="99" spans="2:3" ht="18.75">
      <c r="B99" s="71"/>
      <c r="C99" s="70"/>
    </row>
    <row r="100" spans="2:3" ht="18.75">
      <c r="B100" s="16" t="s">
        <v>128</v>
      </c>
      <c r="C100" s="7" t="s">
        <v>161</v>
      </c>
    </row>
  </sheetData>
  <sheetProtection/>
  <mergeCells count="16">
    <mergeCell ref="A80:D80"/>
    <mergeCell ref="A85:D85"/>
    <mergeCell ref="A86:D86"/>
    <mergeCell ref="A87:D87"/>
    <mergeCell ref="A40:D40"/>
    <mergeCell ref="A41:D41"/>
    <mergeCell ref="A46:D46"/>
    <mergeCell ref="A47:D47"/>
    <mergeCell ref="A48:D48"/>
    <mergeCell ref="A79:D79"/>
    <mergeCell ref="A1:D1"/>
    <mergeCell ref="A2:D2"/>
    <mergeCell ref="A7:D7"/>
    <mergeCell ref="A8:D8"/>
    <mergeCell ref="A9:D9"/>
    <mergeCell ref="D26:D27"/>
  </mergeCells>
  <printOptions/>
  <pageMargins left="0.31496062992125984" right="0.31496062992125984" top="0.35433070866141736" bottom="0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Tel: 033 3682305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Cong ty Phat Huy</dc:creator>
  <cp:keywords/>
  <dc:description/>
  <cp:lastModifiedBy>Administrator</cp:lastModifiedBy>
  <cp:lastPrinted>2017-07-18T07:52:49Z</cp:lastPrinted>
  <dcterms:created xsi:type="dcterms:W3CDTF">2013-04-11T03:24:27Z</dcterms:created>
  <dcterms:modified xsi:type="dcterms:W3CDTF">2017-07-18T08:11:21Z</dcterms:modified>
  <cp:category/>
  <cp:version/>
  <cp:contentType/>
  <cp:contentStatus/>
</cp:coreProperties>
</file>